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ri racunar\Goca posle 13 jula\Prvi rezultati\2021\Decembar\Branka\"/>
    </mc:Choice>
  </mc:AlternateContent>
  <xr:revisionPtr revIDLastSave="0" documentId="13_ncr:1_{895F90BF-8FCB-4B1D-8BAA-EC268930A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nuar-decembar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1" l="1"/>
  <c r="M47" i="1"/>
  <c r="L43" i="1"/>
  <c r="M43" i="1"/>
  <c r="L39" i="1"/>
  <c r="M39" i="1"/>
  <c r="L35" i="1"/>
  <c r="M35" i="1"/>
  <c r="L31" i="1"/>
  <c r="M31" i="1"/>
  <c r="L23" i="1"/>
  <c r="M23" i="1"/>
  <c r="L19" i="1"/>
  <c r="M19" i="1"/>
  <c r="L15" i="1"/>
  <c r="M15" i="1"/>
  <c r="L11" i="1"/>
  <c r="M11" i="1"/>
  <c r="L7" i="1"/>
  <c r="M7" i="1"/>
  <c r="K47" i="1" l="1"/>
  <c r="K43" i="1"/>
  <c r="K39" i="1"/>
  <c r="K35" i="1"/>
  <c r="K31" i="1"/>
  <c r="K23" i="1"/>
  <c r="K19" i="1"/>
  <c r="K15" i="1"/>
  <c r="K11" i="1"/>
  <c r="K7" i="1"/>
  <c r="C47" i="1"/>
  <c r="D47" i="1"/>
  <c r="E47" i="1"/>
  <c r="F47" i="1"/>
  <c r="G47" i="1"/>
  <c r="H47" i="1"/>
  <c r="I47" i="1"/>
  <c r="J47" i="1"/>
  <c r="B47" i="1"/>
  <c r="C43" i="1"/>
  <c r="D43" i="1"/>
  <c r="E43" i="1"/>
  <c r="F43" i="1"/>
  <c r="G43" i="1"/>
  <c r="H43" i="1"/>
  <c r="I43" i="1"/>
  <c r="J43" i="1"/>
  <c r="B43" i="1"/>
  <c r="C39" i="1"/>
  <c r="D39" i="1"/>
  <c r="E39" i="1"/>
  <c r="F39" i="1"/>
  <c r="G39" i="1"/>
  <c r="H39" i="1"/>
  <c r="I39" i="1"/>
  <c r="J39" i="1"/>
  <c r="B39" i="1"/>
  <c r="C35" i="1"/>
  <c r="D35" i="1"/>
  <c r="E35" i="1"/>
  <c r="F35" i="1"/>
  <c r="G35" i="1"/>
  <c r="H35" i="1"/>
  <c r="I35" i="1"/>
  <c r="J35" i="1"/>
  <c r="B35" i="1"/>
  <c r="C31" i="1"/>
  <c r="D31" i="1"/>
  <c r="E31" i="1"/>
  <c r="F31" i="1"/>
  <c r="G31" i="1"/>
  <c r="H31" i="1"/>
  <c r="I31" i="1"/>
  <c r="J31" i="1"/>
  <c r="B31" i="1"/>
  <c r="C23" i="1"/>
  <c r="D23" i="1"/>
  <c r="E23" i="1"/>
  <c r="F23" i="1"/>
  <c r="G23" i="1"/>
  <c r="H23" i="1"/>
  <c r="I23" i="1"/>
  <c r="J23" i="1"/>
  <c r="B23" i="1"/>
  <c r="C19" i="1"/>
  <c r="D19" i="1"/>
  <c r="E19" i="1"/>
  <c r="F19" i="1"/>
  <c r="G19" i="1"/>
  <c r="H19" i="1"/>
  <c r="I19" i="1"/>
  <c r="J19" i="1"/>
  <c r="B19" i="1"/>
  <c r="C15" i="1"/>
  <c r="D15" i="1"/>
  <c r="E15" i="1"/>
  <c r="F15" i="1"/>
  <c r="G15" i="1"/>
  <c r="H15" i="1"/>
  <c r="I15" i="1"/>
  <c r="J15" i="1"/>
  <c r="B15" i="1"/>
  <c r="C11" i="1"/>
  <c r="D11" i="1"/>
  <c r="E11" i="1"/>
  <c r="F11" i="1"/>
  <c r="G11" i="1"/>
  <c r="H11" i="1"/>
  <c r="I11" i="1"/>
  <c r="J11" i="1"/>
  <c r="B11" i="1"/>
  <c r="C7" i="1"/>
  <c r="D7" i="1"/>
  <c r="E7" i="1"/>
  <c r="F7" i="1"/>
  <c r="G7" i="1"/>
  <c r="I7" i="1"/>
  <c r="J7" i="1"/>
  <c r="B7" i="1"/>
  <c r="H30" i="1"/>
  <c r="H6" i="1"/>
  <c r="H7" i="1" s="1"/>
  <c r="N46" i="1" l="1"/>
  <c r="N45" i="1"/>
  <c r="N42" i="1"/>
  <c r="N41" i="1"/>
  <c r="N38" i="1"/>
  <c r="N37" i="1"/>
  <c r="N34" i="1"/>
  <c r="N33" i="1"/>
  <c r="N30" i="1"/>
  <c r="N29" i="1"/>
  <c r="N22" i="1"/>
  <c r="N21" i="1"/>
  <c r="N18" i="1"/>
  <c r="N17" i="1"/>
  <c r="N14" i="1"/>
  <c r="N13" i="1"/>
  <c r="N10" i="1"/>
  <c r="N9" i="1"/>
  <c r="N6" i="1"/>
  <c r="N5" i="1"/>
  <c r="N15" i="1" l="1"/>
  <c r="N47" i="1"/>
  <c r="N31" i="1"/>
  <c r="O41" i="1"/>
  <c r="O33" i="1"/>
  <c r="N43" i="1"/>
  <c r="O37" i="1"/>
  <c r="N23" i="1"/>
  <c r="N11" i="1"/>
  <c r="O21" i="1"/>
  <c r="O5" i="1"/>
  <c r="N7" i="1"/>
  <c r="O17" i="1"/>
  <c r="O13" i="1"/>
  <c r="O29" i="1"/>
  <c r="N35" i="1"/>
  <c r="O45" i="1"/>
  <c r="N19" i="1"/>
  <c r="N39" i="1"/>
  <c r="O9" i="1"/>
</calcChain>
</file>

<file path=xl/sharedStrings.xml><?xml version="1.0" encoding="utf-8"?>
<sst xmlns="http://schemas.openxmlformats.org/spreadsheetml/2006/main" count="76" uniqueCount="65">
  <si>
    <t>Zivorodjeni u Republici Srbiji po regionima</t>
  </si>
  <si>
    <t>Meseci</t>
  </si>
  <si>
    <t>Napomena: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</si>
  <si>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</si>
  <si>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</si>
  <si>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</si>
  <si>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</si>
  <si>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</si>
  <si>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</si>
  <si>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</si>
  <si>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</si>
  <si>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</si>
  <si>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</si>
  <si>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</si>
  <si>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</si>
  <si>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 xml:space="preserve">Prvi rezultati prema mestu događaja i mesecu upisa u matične knjige rođenih. </t>
  </si>
  <si>
    <t>Republika Srbija</t>
  </si>
  <si>
    <t>2021/2020*100</t>
  </si>
  <si>
    <t>Region Vojvodine</t>
  </si>
  <si>
    <t>2021/2020*100</t>
  </si>
  <si>
    <t>Beogradski region</t>
  </si>
  <si>
    <t>2021/2020*100</t>
  </si>
  <si>
    <t>Region Šumadije i Zapadne Srbije</t>
  </si>
  <si>
    <t>2021/2020*100</t>
  </si>
  <si>
    <t>Region Južne i Istočne Srbije</t>
  </si>
  <si>
    <t>2021/2020*100</t>
  </si>
  <si>
    <t>Umrli u Republici Srbiji po regionima</t>
  </si>
  <si>
    <t>Meseci</t>
  </si>
  <si>
    <t>Napomena:</t>
  </si>
  <si>
    <t>Prvi rezultati prema mestu  događaja i mesecu upisa u matične knjige umrlih.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</si>
  <si>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</si>
  <si>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</si>
  <si>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</si>
  <si>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</si>
  <si>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</si>
  <si>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</si>
  <si>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</si>
  <si>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</si>
  <si>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</si>
  <si>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</si>
  <si>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</si>
  <si>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</si>
  <si>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Republika Srbija</t>
  </si>
  <si>
    <t>2021/2020*100</t>
  </si>
  <si>
    <t>Region Vojvodine</t>
  </si>
  <si>
    <t>2021/2020*100</t>
  </si>
  <si>
    <t>Beogradski region</t>
  </si>
  <si>
    <t>2021/2020*100</t>
  </si>
  <si>
    <t>Region Šumadije i Zapadne Srbije</t>
  </si>
  <si>
    <t>2021/2020*100</t>
  </si>
  <si>
    <t>Region Južne i Istočne Srbije</t>
  </si>
  <si>
    <t>2021/2020*100</t>
  </si>
  <si>
    <t xml:space="preserve">Ʃ januar-decembar </t>
  </si>
  <si>
    <t>(januar-decembar 2021)- (januar-decembar 2020)</t>
  </si>
  <si>
    <t xml:space="preserve">Ʃ januar-decembar  </t>
  </si>
  <si>
    <t>Broj živorođenih u Republici Srbiji u  periodu januar-decembar 2021. god.  je za 369 veći od broja živorođenih u istom periodu 2020. godine ili za 0,6%.</t>
  </si>
  <si>
    <t>Broj živorođenih u Regionu Vojvodine u  periodu januar-decembar 2021. god.  je za 113 manji od broja živorođenih u istom periodu 2020. godine ili za 0,7%.</t>
  </si>
  <si>
    <t>Broj živorođenih u Beogradskom regionu u  periodu januar-decembar 2021. god.  je za 1109 veći od broja živorođenih u istom periodu 2020. godine ili za 5,8%.</t>
  </si>
  <si>
    <t>Broj živorođenih u Regionu Šumadije i Zapadne Srbije u  periodu januar-decembar 2021. god.  je za 666 manji od broja živorođenih u istom periodu 2020. godine ili za 3,3%.</t>
  </si>
  <si>
    <t>Broj živorođenih u Regionu Južne i Istočne  Srbije u u  periodu januar-decembar 2021. god.  je za 39 veći od broja živorođenih u istom periodu 2020. godine ili za 0,6%</t>
  </si>
  <si>
    <t>Broj umrlih u Republici Srbiji u  periodu januar-decembar 2021. god.  je za  20 947 veći od broja umrlih u istom periodu 2020. godine ili za 18,2%.</t>
  </si>
  <si>
    <t>Broj umrlih u Beogradskom regionu  u  periodu januar-decembar 2021. god.  je za  4687 veći od broja umrlih u istom periodu 2020. godine ili za 17,3%.</t>
  </si>
  <si>
    <t>Broj umrlih u Regionu Šumadije i Zapadne Srbije u  periodu januar-decembar 2021. god.  je za  8687 veći od broja umrlih u istom periodu 2020. godine ili za 20,9%.</t>
  </si>
  <si>
    <t>Broj umrlih u Regionu Južne i Istočne  Srbije u  periodu januar-decembar 2021. god.  je za  2756 veći od broja umrlih u istom periodu 2020. godine ili za 16,6%.</t>
  </si>
  <si>
    <t>Broj umrlih u Regionu Vojvodine  u  periodu januar-decembar 2021. god.  je za 4817 veći od broja umrlih u istom periodu 2020. godine ili za 16,2%.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</si>
</sst>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$-409]#,##0.00;[Red][$$-409]\-#,##0.0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sz val="10"/>
      <name val="Arial"/>
    </font>
    <font>
      <b/>
      <i/>
      <u/>
      <sz val="10"/>
      <name val="Arial"/>
    </font>
    <font>
      <b/>
      <i/>
      <sz val="16"/>
      <name val="Arial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4">
    <fill>
      <patternFill patternType="none"/>
    </fill>
    <fill>
      <patternFill patternType="gray125"/>
    </fill>
    <fill>
      <patternFill patternType="solid">
        <fgColor rgb="FFFBE5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/>
      <diagonal/>
    </border>
  </borders>
  <cellStyleXfs count="10">
    <xf numFmtId="0" fontId="0" fillId="0" borderId="0"/>
    <xf numFmtId="0" fontId="44" fillId="0" borderId="0"/>
    <xf numFmtId="0" fontId="45" fillId="0" borderId="0"/>
    <xf numFmtId="165" fontId="45" fillId="0" borderId="0"/>
    <xf numFmtId="0" fontId="46" fillId="0" borderId="0">
      <alignment horizontal="center"/>
    </xf>
    <xf numFmtId="0" fontId="46" fillId="0" borderId="0">
      <alignment horizontal="center" textRotation="90"/>
    </xf>
    <xf numFmtId="1" fontId="47" fillId="0" borderId="4"/>
    <xf numFmtId="0" fontId="3" fillId="50" borderId="52"/>
    <xf numFmtId="0" fontId="48" fillId="50" borderId="52"/>
    <xf numFmtId="0" fontId="3" fillId="50" borderId="52"/>
  </cellStyleXfs>
  <cellXfs count="105">
    <xf numFmtId="0" fontId="0" fillId="0" borderId="0" xfId="0"/>
    <xf numFmtId="1" fontId="4" fillId="2" borderId="1" xfId="6" applyFont="1" applyFill="1" applyBorder="1" applyAlignment="1">
      <alignment horizontal="center" vertical="center" wrapText="1"/>
    </xf>
    <xf numFmtId="1" fontId="47" fillId="3" borderId="2" xfId="6" applyFont="1" applyFill="1" applyBorder="1" applyAlignment="1"/>
    <xf numFmtId="1" fontId="5" fillId="4" borderId="3" xfId="6" applyFont="1" applyFill="1" applyBorder="1" applyAlignment="1"/>
    <xf numFmtId="1" fontId="7" fillId="6" borderId="5" xfId="6" applyFont="1" applyFill="1" applyBorder="1" applyAlignment="1">
      <alignment horizontal="center"/>
    </xf>
    <xf numFmtId="1" fontId="8" fillId="7" borderId="6" xfId="6" applyFont="1" applyFill="1" applyBorder="1" applyAlignment="1"/>
    <xf numFmtId="1" fontId="10" fillId="9" borderId="8" xfId="6" applyFont="1" applyFill="1" applyBorder="1" applyAlignment="1">
      <alignment horizontal="center"/>
    </xf>
    <xf numFmtId="1" fontId="47" fillId="10" borderId="0" xfId="6" applyFont="1" applyFill="1" applyBorder="1" applyAlignment="1"/>
    <xf numFmtId="1" fontId="11" fillId="11" borderId="9" xfId="6" applyFont="1" applyFill="1" applyBorder="1" applyAlignment="1"/>
    <xf numFmtId="1" fontId="47" fillId="12" borderId="0" xfId="6" applyFont="1" applyFill="1" applyBorder="1" applyAlignment="1"/>
    <xf numFmtId="1" fontId="14" fillId="13" borderId="13" xfId="6" applyFont="1" applyFill="1" applyBorder="1" applyAlignment="1">
      <alignment horizontal="center"/>
    </xf>
    <xf numFmtId="1" fontId="15" fillId="14" borderId="14" xfId="6" applyFont="1" applyFill="1" applyBorder="1" applyAlignment="1">
      <alignment horizontal="center"/>
    </xf>
    <xf numFmtId="1" fontId="47" fillId="0" borderId="0" xfId="6" applyFont="1" applyBorder="1" applyAlignment="1">
      <alignment horizontal="center"/>
    </xf>
    <xf numFmtId="1" fontId="17" fillId="16" borderId="16" xfId="6" applyFont="1" applyFill="1" applyBorder="1" applyAlignment="1"/>
    <xf numFmtId="1" fontId="47" fillId="17" borderId="17" xfId="6" applyFont="1" applyFill="1" applyBorder="1" applyAlignment="1">
      <alignment horizontal="center"/>
    </xf>
    <xf numFmtId="164" fontId="18" fillId="18" borderId="18" xfId="6" applyNumberFormat="1" applyFont="1" applyFill="1" applyBorder="1" applyAlignment="1">
      <alignment horizontal="center"/>
    </xf>
    <xf numFmtId="1" fontId="47" fillId="19" borderId="19" xfId="6" applyFont="1" applyFill="1" applyBorder="1" applyAlignment="1">
      <alignment horizontal="center"/>
    </xf>
    <xf numFmtId="1" fontId="47" fillId="21" borderId="21" xfId="6" applyFont="1" applyFill="1" applyBorder="1" applyAlignment="1">
      <alignment horizontal="center"/>
    </xf>
    <xf numFmtId="1" fontId="20" fillId="22" borderId="22" xfId="6" applyFont="1" applyFill="1" applyBorder="1" applyAlignment="1">
      <alignment horizontal="center"/>
    </xf>
    <xf numFmtId="1" fontId="47" fillId="23" borderId="23" xfId="6" applyFont="1" applyFill="1" applyBorder="1" applyAlignment="1"/>
    <xf numFmtId="164" fontId="21" fillId="24" borderId="24" xfId="6" applyNumberFormat="1" applyFont="1" applyFill="1" applyBorder="1" applyAlignment="1">
      <alignment horizontal="center"/>
    </xf>
    <xf numFmtId="1" fontId="47" fillId="25" borderId="25" xfId="6" applyFont="1" applyFill="1" applyBorder="1" applyAlignment="1">
      <alignment horizontal="center"/>
    </xf>
    <xf numFmtId="1" fontId="23" fillId="28" borderId="28" xfId="6" applyFont="1" applyFill="1" applyBorder="1" applyAlignment="1">
      <alignment vertical="center" wrapText="1"/>
    </xf>
    <xf numFmtId="1" fontId="47" fillId="29" borderId="29" xfId="6" applyFont="1" applyFill="1" applyBorder="1" applyAlignment="1">
      <alignment horizontal="center" vertical="center"/>
    </xf>
    <xf numFmtId="1" fontId="24" fillId="30" borderId="30" xfId="6" applyFont="1" applyFill="1" applyBorder="1" applyAlignment="1">
      <alignment horizontal="center" vertical="center"/>
    </xf>
    <xf numFmtId="1" fontId="25" fillId="31" borderId="31" xfId="6" applyFont="1" applyFill="1" applyBorder="1" applyAlignment="1"/>
    <xf numFmtId="1" fontId="28" fillId="35" borderId="35" xfId="6" applyFont="1" applyFill="1" applyBorder="1" applyAlignment="1">
      <alignment vertical="center" wrapText="1"/>
    </xf>
    <xf numFmtId="1" fontId="47" fillId="36" borderId="36" xfId="6" applyFont="1" applyFill="1" applyBorder="1" applyAlignment="1">
      <alignment horizontal="center" vertical="center"/>
    </xf>
    <xf numFmtId="1" fontId="29" fillId="37" borderId="37" xfId="6" applyFont="1" applyFill="1" applyBorder="1" applyAlignment="1">
      <alignment horizontal="center" vertical="center"/>
    </xf>
    <xf numFmtId="1" fontId="47" fillId="0" borderId="0" xfId="6" applyFont="1" applyBorder="1" applyAlignment="1">
      <alignment wrapText="1"/>
    </xf>
    <xf numFmtId="1" fontId="32" fillId="40" borderId="40" xfId="6" applyFont="1" applyFill="1" applyBorder="1" applyAlignment="1">
      <alignment wrapText="1"/>
    </xf>
    <xf numFmtId="1" fontId="33" fillId="41" borderId="41" xfId="6" applyFont="1" applyFill="1" applyBorder="1" applyAlignment="1">
      <alignment wrapText="1"/>
    </xf>
    <xf numFmtId="1" fontId="47" fillId="0" borderId="44" xfId="6" applyFont="1" applyBorder="1" applyAlignment="1">
      <alignment horizontal="left" wrapText="1"/>
    </xf>
    <xf numFmtId="1" fontId="47" fillId="0" borderId="45" xfId="6" applyFont="1" applyBorder="1" applyAlignment="1">
      <alignment horizontal="left" wrapText="1"/>
    </xf>
    <xf numFmtId="1" fontId="36" fillId="0" borderId="0" xfId="6" applyFont="1" applyBorder="1" applyAlignment="1">
      <alignment horizontal="left" wrapText="1"/>
    </xf>
    <xf numFmtId="1" fontId="37" fillId="44" borderId="46" xfId="6" applyFont="1" applyFill="1" applyBorder="1" applyAlignment="1">
      <alignment wrapText="1"/>
    </xf>
    <xf numFmtId="1" fontId="38" fillId="45" borderId="47" xfId="6" applyFont="1" applyFill="1" applyBorder="1" applyAlignment="1">
      <alignment wrapText="1"/>
    </xf>
    <xf numFmtId="1" fontId="42" fillId="0" borderId="0" xfId="6" applyFont="1" applyBorder="1" applyAlignment="1"/>
    <xf numFmtId="1" fontId="43" fillId="49" borderId="51" xfId="6" applyFont="1" applyFill="1" applyBorder="1" applyAlignment="1"/>
    <xf numFmtId="1" fontId="8" fillId="23" borderId="23" xfId="6" applyFont="1" applyFill="1" applyBorder="1" applyAlignment="1">
      <alignment horizontal="right"/>
    </xf>
    <xf numFmtId="164" fontId="8" fillId="7" borderId="6" xfId="6" applyNumberFormat="1" applyFont="1" applyFill="1" applyBorder="1" applyAlignment="1"/>
    <xf numFmtId="1" fontId="12" fillId="52" borderId="10" xfId="6" applyFont="1" applyFill="1" applyBorder="1" applyAlignment="1"/>
    <xf numFmtId="0" fontId="48" fillId="52" borderId="50" xfId="7" applyFont="1" applyFill="1" applyBorder="1"/>
    <xf numFmtId="0" fontId="2" fillId="52" borderId="50" xfId="0" applyFont="1" applyFill="1" applyBorder="1"/>
    <xf numFmtId="1" fontId="13" fillId="52" borderId="11" xfId="6" applyFont="1" applyFill="1" applyBorder="1" applyAlignment="1"/>
    <xf numFmtId="0" fontId="49" fillId="52" borderId="50" xfId="7" applyFont="1" applyFill="1" applyBorder="1"/>
    <xf numFmtId="0" fontId="49" fillId="52" borderId="50" xfId="0" applyFont="1" applyFill="1" applyBorder="1"/>
    <xf numFmtId="164" fontId="8" fillId="52" borderId="6" xfId="6" applyNumberFormat="1" applyFont="1" applyFill="1" applyBorder="1" applyAlignment="1"/>
    <xf numFmtId="1" fontId="47" fillId="52" borderId="12" xfId="6" applyFont="1" applyFill="1" applyBorder="1" applyAlignment="1"/>
    <xf numFmtId="0" fontId="3" fillId="52" borderId="50" xfId="7" applyFill="1" applyBorder="1"/>
    <xf numFmtId="0" fontId="0" fillId="52" borderId="50" xfId="0" applyFill="1" applyBorder="1"/>
    <xf numFmtId="0" fontId="0" fillId="51" borderId="0" xfId="0" applyFill="1"/>
    <xf numFmtId="1" fontId="47" fillId="51" borderId="0" xfId="6" applyFont="1" applyFill="1" applyBorder="1" applyAlignment="1">
      <alignment horizontal="center"/>
    </xf>
    <xf numFmtId="1" fontId="47" fillId="51" borderId="0" xfId="6" applyFont="1" applyFill="1" applyBorder="1" applyAlignment="1">
      <alignment wrapText="1"/>
    </xf>
    <xf numFmtId="164" fontId="50" fillId="31" borderId="31" xfId="6" applyNumberFormat="1" applyFont="1" applyFill="1" applyBorder="1" applyAlignment="1"/>
    <xf numFmtId="164" fontId="47" fillId="23" borderId="23" xfId="6" applyNumberFormat="1" applyFont="1" applyFill="1" applyBorder="1" applyAlignment="1"/>
    <xf numFmtId="1" fontId="50" fillId="3" borderId="2" xfId="6" applyFont="1" applyFill="1" applyBorder="1" applyAlignment="1">
      <alignment horizontal="right"/>
    </xf>
    <xf numFmtId="164" fontId="11" fillId="11" borderId="9" xfId="6" applyNumberFormat="1" applyFont="1" applyFill="1" applyBorder="1" applyAlignment="1"/>
    <xf numFmtId="1" fontId="12" fillId="53" borderId="10" xfId="6" applyFont="1" applyFill="1" applyBorder="1" applyAlignment="1"/>
    <xf numFmtId="0" fontId="48" fillId="53" borderId="50" xfId="7" applyFont="1" applyFill="1" applyBorder="1"/>
    <xf numFmtId="0" fontId="2" fillId="53" borderId="50" xfId="0" applyFont="1" applyFill="1" applyBorder="1"/>
    <xf numFmtId="1" fontId="13" fillId="53" borderId="11" xfId="6" applyFont="1" applyFill="1" applyBorder="1" applyAlignment="1"/>
    <xf numFmtId="0" fontId="49" fillId="53" borderId="50" xfId="7" applyFont="1" applyFill="1" applyBorder="1"/>
    <xf numFmtId="0" fontId="49" fillId="53" borderId="50" xfId="0" applyFont="1" applyFill="1" applyBorder="1"/>
    <xf numFmtId="164" fontId="11" fillId="53" borderId="9" xfId="6" applyNumberFormat="1" applyFont="1" applyFill="1" applyBorder="1" applyAlignment="1"/>
    <xf numFmtId="1" fontId="47" fillId="53" borderId="12" xfId="6" applyFont="1" applyFill="1" applyBorder="1" applyAlignment="1"/>
    <xf numFmtId="0" fontId="0" fillId="53" borderId="50" xfId="0" applyFill="1" applyBorder="1"/>
    <xf numFmtId="164" fontId="50" fillId="4" borderId="3" xfId="6" applyNumberFormat="1" applyFont="1" applyFill="1" applyBorder="1" applyAlignment="1"/>
    <xf numFmtId="164" fontId="47" fillId="3" borderId="2" xfId="6" applyNumberFormat="1" applyFont="1" applyFill="1" applyBorder="1" applyAlignment="1"/>
    <xf numFmtId="0" fontId="1" fillId="52" borderId="50" xfId="0" applyFont="1" applyFill="1" applyBorder="1"/>
    <xf numFmtId="0" fontId="1" fillId="53" borderId="50" xfId="0" applyFont="1" applyFill="1" applyBorder="1"/>
    <xf numFmtId="164" fontId="50" fillId="52" borderId="31" xfId="6" applyNumberFormat="1" applyFont="1" applyFill="1" applyBorder="1" applyAlignment="1"/>
    <xf numFmtId="164" fontId="47" fillId="52" borderId="23" xfId="6" applyNumberFormat="1" applyFont="1" applyFill="1" applyBorder="1" applyAlignment="1"/>
    <xf numFmtId="164" fontId="50" fillId="53" borderId="3" xfId="6" applyNumberFormat="1" applyFont="1" applyFill="1" applyBorder="1" applyAlignment="1"/>
    <xf numFmtId="164" fontId="47" fillId="53" borderId="2" xfId="6" applyNumberFormat="1" applyFont="1" applyFill="1" applyBorder="1" applyAlignment="1"/>
    <xf numFmtId="164" fontId="0" fillId="0" borderId="0" xfId="0" applyNumberFormat="1"/>
    <xf numFmtId="164" fontId="47" fillId="0" borderId="0" xfId="6" applyNumberFormat="1" applyFont="1" applyBorder="1" applyAlignment="1">
      <alignment wrapText="1"/>
    </xf>
    <xf numFmtId="1" fontId="0" fillId="0" borderId="0" xfId="0" applyNumberFormat="1"/>
    <xf numFmtId="1" fontId="6" fillId="5" borderId="4" xfId="6" applyFont="1" applyFill="1" applyBorder="1" applyAlignment="1">
      <alignment horizontal="center" vertical="center" wrapText="1"/>
    </xf>
    <xf numFmtId="1" fontId="51" fillId="15" borderId="15" xfId="6" applyFont="1" applyFill="1" applyBorder="1" applyAlignment="1">
      <alignment horizontal="center" vertical="center" wrapText="1"/>
    </xf>
    <xf numFmtId="1" fontId="16" fillId="15" borderId="15" xfId="6" applyFont="1" applyFill="1" applyBorder="1" applyAlignment="1">
      <alignment horizontal="center" vertical="center" wrapText="1"/>
    </xf>
    <xf numFmtId="1" fontId="51" fillId="26" borderId="26" xfId="6" applyFont="1" applyFill="1" applyBorder="1" applyAlignment="1">
      <alignment horizontal="center" vertical="center" wrapText="1"/>
    </xf>
    <xf numFmtId="1" fontId="22" fillId="26" borderId="26" xfId="6" applyFont="1" applyFill="1" applyBorder="1" applyAlignment="1">
      <alignment horizontal="center" vertical="center" wrapText="1"/>
    </xf>
    <xf numFmtId="1" fontId="47" fillId="27" borderId="27" xfId="6" applyFont="1" applyFill="1" applyBorder="1" applyAlignment="1">
      <alignment horizontal="center" vertical="center"/>
    </xf>
    <xf numFmtId="1" fontId="51" fillId="42" borderId="42" xfId="6" applyFont="1" applyFill="1" applyBorder="1" applyAlignment="1">
      <alignment horizontal="left" wrapText="1"/>
    </xf>
    <xf numFmtId="1" fontId="34" fillId="42" borderId="42" xfId="6" applyFont="1" applyFill="1" applyBorder="1" applyAlignment="1">
      <alignment horizontal="left" wrapText="1"/>
    </xf>
    <xf numFmtId="1" fontId="47" fillId="29" borderId="29" xfId="6" applyFont="1" applyFill="1" applyBorder="1" applyAlignment="1">
      <alignment horizontal="center" vertical="center"/>
    </xf>
    <xf numFmtId="1" fontId="51" fillId="43" borderId="43" xfId="6" applyFont="1" applyFill="1" applyBorder="1" applyAlignment="1">
      <alignment horizontal="left" wrapText="1"/>
    </xf>
    <xf numFmtId="1" fontId="35" fillId="43" borderId="43" xfId="6" applyFont="1" applyFill="1" applyBorder="1" applyAlignment="1">
      <alignment horizontal="left" wrapText="1"/>
    </xf>
    <xf numFmtId="1" fontId="26" fillId="32" borderId="32" xfId="6" applyFont="1" applyFill="1" applyBorder="1" applyAlignment="1">
      <alignment horizontal="center" vertical="center"/>
    </xf>
    <xf numFmtId="1" fontId="30" fillId="38" borderId="38" xfId="6" applyFont="1" applyFill="1" applyBorder="1" applyAlignment="1">
      <alignment horizontal="center" vertical="center" wrapText="1"/>
    </xf>
    <xf numFmtId="1" fontId="9" fillId="8" borderId="7" xfId="6" applyFont="1" applyFill="1" applyBorder="1" applyAlignment="1">
      <alignment horizontal="center" vertical="center"/>
    </xf>
    <xf numFmtId="1" fontId="5" fillId="20" borderId="20" xfId="6" applyFont="1" applyFill="1" applyBorder="1" applyAlignment="1">
      <alignment horizontal="center" vertical="center" wrapText="1"/>
    </xf>
    <xf numFmtId="1" fontId="19" fillId="20" borderId="20" xfId="6" applyFont="1" applyFill="1" applyBorder="1" applyAlignment="1">
      <alignment horizontal="center" vertical="center" wrapText="1"/>
    </xf>
    <xf numFmtId="1" fontId="51" fillId="33" borderId="33" xfId="6" applyFont="1" applyFill="1" applyBorder="1" applyAlignment="1">
      <alignment horizontal="center" vertical="center" wrapText="1"/>
    </xf>
    <xf numFmtId="1" fontId="27" fillId="33" borderId="33" xfId="6" applyFont="1" applyFill="1" applyBorder="1" applyAlignment="1">
      <alignment horizontal="center" vertical="center" wrapText="1"/>
    </xf>
    <xf numFmtId="1" fontId="47" fillId="36" borderId="36" xfId="6" applyFont="1" applyFill="1" applyBorder="1" applyAlignment="1">
      <alignment horizontal="center" vertical="center"/>
    </xf>
    <xf numFmtId="1" fontId="51" fillId="46" borderId="48" xfId="6" applyFont="1" applyFill="1" applyBorder="1" applyAlignment="1">
      <alignment horizontal="left" vertical="center" wrapText="1"/>
    </xf>
    <xf numFmtId="1" fontId="39" fillId="46" borderId="48" xfId="6" applyFont="1" applyFill="1" applyBorder="1" applyAlignment="1">
      <alignment horizontal="left" vertical="center" wrapText="1"/>
    </xf>
    <xf numFmtId="1" fontId="31" fillId="39" borderId="39" xfId="6" applyFont="1" applyFill="1" applyBorder="1" applyAlignment="1">
      <alignment horizontal="center" vertical="center"/>
    </xf>
    <xf numFmtId="1" fontId="51" fillId="48" borderId="50" xfId="6" applyFont="1" applyFill="1" applyBorder="1" applyAlignment="1">
      <alignment horizontal="left" vertical="top" wrapText="1"/>
    </xf>
    <xf numFmtId="1" fontId="41" fillId="48" borderId="50" xfId="6" applyFont="1" applyFill="1" applyBorder="1" applyAlignment="1">
      <alignment horizontal="left" vertical="top" wrapText="1"/>
    </xf>
    <xf numFmtId="1" fontId="47" fillId="34" borderId="34" xfId="6" applyFont="1" applyFill="1" applyBorder="1" applyAlignment="1">
      <alignment horizontal="center" vertical="center"/>
    </xf>
    <xf numFmtId="1" fontId="51" fillId="47" borderId="49" xfId="6" applyFont="1" applyFill="1" applyBorder="1" applyAlignment="1">
      <alignment horizontal="left" vertical="center" wrapText="1"/>
    </xf>
    <xf numFmtId="1" fontId="40" fillId="47" borderId="49" xfId="6" applyFont="1" applyFill="1" applyBorder="1" applyAlignment="1">
      <alignment horizontal="left" vertical="center" wrapText="1"/>
    </xf>
  </cellXfs>
  <cellStyles count="10">
    <cellStyle name="Default" xfId="1" xr:uid="{00000000-0005-0000-0000-000000000000}"/>
    <cellStyle name="Excel_20_Built-in_20_Normal" xfId="6" xr:uid="{00000000-0005-0000-0000-000001000000}"/>
    <cellStyle name="Heading" xfId="4" xr:uid="{00000000-0005-0000-0000-000002000000}"/>
    <cellStyle name="Heading1" xfId="5" xr:uid="{00000000-0005-0000-0000-000003000000}"/>
    <cellStyle name="Normal 2" xfId="9" xr:uid="{00000000-0005-0000-0000-000005000000}"/>
    <cellStyle name="Normal 3" xfId="8" xr:uid="{00000000-0005-0000-0000-000006000000}"/>
    <cellStyle name="Normalan" xfId="0" builtinId="0"/>
    <cellStyle name="Result" xfId="2" xr:uid="{00000000-0005-0000-0000-000007000000}"/>
    <cellStyle name="Result2" xfId="3" xr:uid="{00000000-0005-0000-0000-000008000000}"/>
    <cellStyle name="Standard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47"/>
  <sheetViews>
    <sheetView tabSelected="1" topLeftCell="A19" zoomScale="80" zoomScaleNormal="80" workbookViewId="0">
      <selection activeCell="P45" sqref="P45:P47"/>
    </sheetView>
  </sheetViews>
  <sheetFormatPr defaultColWidth="11.42578125" defaultRowHeight="14.1" customHeight="1" x14ac:dyDescent="0.25"/>
  <cols>
    <col min="1" max="1" width="27.140625" customWidth="1"/>
    <col min="2" max="2" width="7.7109375" customWidth="1"/>
    <col min="3" max="3" width="8.5703125" customWidth="1"/>
    <col min="4" max="4" width="7.140625" customWidth="1"/>
    <col min="5" max="5" width="6.7109375" customWidth="1"/>
    <col min="6" max="7" width="6" customWidth="1"/>
    <col min="8" max="8" width="6.42578125" customWidth="1"/>
    <col min="9" max="9" width="7.85546875" customWidth="1"/>
    <col min="10" max="10" width="10.7109375" customWidth="1"/>
    <col min="11" max="11" width="8.85546875" customWidth="1"/>
    <col min="12" max="12" width="9.5703125" customWidth="1"/>
    <col min="13" max="13" width="10.85546875" customWidth="1"/>
    <col min="14" max="14" width="12.85546875" style="12" customWidth="1"/>
    <col min="15" max="15" width="17.28515625" style="12" customWidth="1"/>
    <col min="16" max="16" width="87.140625" style="29" customWidth="1"/>
    <col min="17" max="17" width="9.7109375" style="75" customWidth="1"/>
    <col min="18" max="1022" width="9.7109375" customWidth="1"/>
  </cols>
  <sheetData>
    <row r="1" spans="1:1022" ht="15" x14ac:dyDescent="0.25"/>
    <row r="2" spans="1:1022" ht="42.75" customHeight="1" x14ac:dyDescent="0.25">
      <c r="A2" s="1" t="s">
        <v>0</v>
      </c>
      <c r="B2" s="78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 t="s">
        <v>52</v>
      </c>
      <c r="O2" s="81" t="s">
        <v>53</v>
      </c>
      <c r="P2" s="30" t="s">
        <v>2</v>
      </c>
      <c r="Q2" s="76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  <c r="TN2" s="29"/>
      <c r="TO2" s="29"/>
      <c r="TP2" s="29"/>
      <c r="TQ2" s="29"/>
      <c r="TR2" s="29"/>
      <c r="TS2" s="29"/>
      <c r="TT2" s="29"/>
      <c r="TU2" s="29"/>
      <c r="TV2" s="29"/>
      <c r="TW2" s="29"/>
      <c r="TX2" s="29"/>
      <c r="TY2" s="29"/>
      <c r="TZ2" s="29"/>
      <c r="UA2" s="29"/>
      <c r="UB2" s="29"/>
      <c r="UC2" s="29"/>
      <c r="UD2" s="29"/>
      <c r="UE2" s="29"/>
      <c r="UF2" s="29"/>
      <c r="UG2" s="29"/>
      <c r="UH2" s="29"/>
      <c r="UI2" s="29"/>
      <c r="UJ2" s="29"/>
      <c r="UK2" s="29"/>
      <c r="UL2" s="29"/>
      <c r="UM2" s="29"/>
      <c r="UN2" s="29"/>
      <c r="UO2" s="29"/>
      <c r="UP2" s="29"/>
      <c r="UQ2" s="29"/>
      <c r="UR2" s="29"/>
      <c r="US2" s="29"/>
      <c r="UT2" s="29"/>
      <c r="UU2" s="29"/>
      <c r="UV2" s="29"/>
      <c r="UW2" s="29"/>
      <c r="UX2" s="29"/>
      <c r="UY2" s="29"/>
      <c r="UZ2" s="29"/>
      <c r="VA2" s="29"/>
      <c r="VB2" s="29"/>
      <c r="VC2" s="29"/>
      <c r="VD2" s="29"/>
      <c r="VE2" s="29"/>
      <c r="VF2" s="29"/>
      <c r="VG2" s="29"/>
      <c r="VH2" s="29"/>
      <c r="VI2" s="29"/>
      <c r="VJ2" s="29"/>
      <c r="VK2" s="29"/>
      <c r="VL2" s="29"/>
      <c r="VM2" s="29"/>
      <c r="VN2" s="29"/>
      <c r="VO2" s="29"/>
      <c r="VP2" s="29"/>
      <c r="VQ2" s="29"/>
      <c r="VR2" s="29"/>
      <c r="VS2" s="29"/>
      <c r="VT2" s="29"/>
      <c r="VU2" s="29"/>
      <c r="VV2" s="29"/>
      <c r="VW2" s="29"/>
      <c r="VX2" s="29"/>
      <c r="VY2" s="29"/>
      <c r="VZ2" s="29"/>
      <c r="WA2" s="29"/>
      <c r="WB2" s="29"/>
      <c r="WC2" s="29"/>
      <c r="WD2" s="29"/>
      <c r="WE2" s="29"/>
      <c r="WF2" s="29"/>
      <c r="WG2" s="29"/>
      <c r="WH2" s="29"/>
      <c r="WI2" s="29"/>
      <c r="WJ2" s="29"/>
      <c r="WK2" s="29"/>
      <c r="WL2" s="29"/>
      <c r="WM2" s="29"/>
      <c r="WN2" s="29"/>
      <c r="WO2" s="29"/>
      <c r="WP2" s="29"/>
      <c r="WQ2" s="29"/>
      <c r="WR2" s="29"/>
      <c r="WS2" s="29"/>
      <c r="WT2" s="29"/>
      <c r="WU2" s="29"/>
      <c r="WV2" s="29"/>
      <c r="WW2" s="29"/>
      <c r="WX2" s="29"/>
      <c r="WY2" s="29"/>
      <c r="WZ2" s="29"/>
      <c r="XA2" s="29"/>
      <c r="XB2" s="29"/>
      <c r="XC2" s="29"/>
      <c r="XD2" s="29"/>
      <c r="XE2" s="29"/>
      <c r="XF2" s="29"/>
      <c r="XG2" s="29"/>
      <c r="XH2" s="29"/>
      <c r="XI2" s="29"/>
      <c r="XJ2" s="29"/>
      <c r="XK2" s="29"/>
      <c r="XL2" s="29"/>
      <c r="XM2" s="29"/>
      <c r="XN2" s="29"/>
      <c r="XO2" s="29"/>
      <c r="XP2" s="29"/>
      <c r="XQ2" s="29"/>
      <c r="XR2" s="29"/>
      <c r="XS2" s="29"/>
      <c r="XT2" s="29"/>
      <c r="XU2" s="29"/>
      <c r="XV2" s="29"/>
      <c r="XW2" s="29"/>
      <c r="XX2" s="29"/>
      <c r="XY2" s="29"/>
      <c r="XZ2" s="29"/>
      <c r="YA2" s="29"/>
      <c r="YB2" s="29"/>
      <c r="YC2" s="29"/>
      <c r="YD2" s="29"/>
      <c r="YE2" s="29"/>
      <c r="YF2" s="29"/>
      <c r="YG2" s="29"/>
      <c r="YH2" s="29"/>
      <c r="YI2" s="29"/>
      <c r="YJ2" s="29"/>
      <c r="YK2" s="29"/>
      <c r="YL2" s="29"/>
      <c r="YM2" s="29"/>
      <c r="YN2" s="29"/>
      <c r="YO2" s="29"/>
      <c r="YP2" s="29"/>
      <c r="YQ2" s="29"/>
      <c r="YR2" s="29"/>
      <c r="YS2" s="29"/>
      <c r="YT2" s="29"/>
      <c r="YU2" s="29"/>
      <c r="YV2" s="29"/>
      <c r="YW2" s="29"/>
      <c r="YX2" s="29"/>
      <c r="YY2" s="29"/>
      <c r="YZ2" s="29"/>
      <c r="ZA2" s="29"/>
      <c r="ZB2" s="29"/>
      <c r="ZC2" s="29"/>
      <c r="ZD2" s="29"/>
      <c r="ZE2" s="29"/>
      <c r="ZF2" s="29"/>
      <c r="ZG2" s="29"/>
      <c r="ZH2" s="29"/>
      <c r="ZI2" s="29"/>
      <c r="ZJ2" s="29"/>
      <c r="ZK2" s="29"/>
      <c r="ZL2" s="29"/>
      <c r="ZM2" s="29"/>
      <c r="ZN2" s="29"/>
      <c r="ZO2" s="29"/>
      <c r="ZP2" s="29"/>
      <c r="ZQ2" s="29"/>
      <c r="ZR2" s="29"/>
      <c r="ZS2" s="29"/>
      <c r="ZT2" s="29"/>
      <c r="ZU2" s="29"/>
      <c r="ZV2" s="29"/>
      <c r="ZW2" s="29"/>
      <c r="ZX2" s="29"/>
      <c r="ZY2" s="29"/>
      <c r="ZZ2" s="29"/>
      <c r="AAA2" s="29"/>
      <c r="AAB2" s="29"/>
      <c r="AAC2" s="29"/>
      <c r="AAD2" s="29"/>
      <c r="AAE2" s="29"/>
      <c r="AAF2" s="29"/>
      <c r="AAG2" s="29"/>
      <c r="AAH2" s="29"/>
      <c r="AAI2" s="29"/>
      <c r="AAJ2" s="29"/>
      <c r="AAK2" s="29"/>
      <c r="AAL2" s="29"/>
      <c r="AAM2" s="29"/>
      <c r="AAN2" s="29"/>
      <c r="AAO2" s="29"/>
      <c r="AAP2" s="29"/>
      <c r="AAQ2" s="29"/>
      <c r="AAR2" s="29"/>
      <c r="AAS2" s="29"/>
      <c r="AAT2" s="29"/>
      <c r="AAU2" s="29"/>
      <c r="AAV2" s="29"/>
      <c r="AAW2" s="29"/>
      <c r="AAX2" s="29"/>
      <c r="AAY2" s="29"/>
      <c r="AAZ2" s="29"/>
      <c r="ABA2" s="29"/>
      <c r="ABB2" s="29"/>
      <c r="ABC2" s="29"/>
      <c r="ABD2" s="29"/>
      <c r="ABE2" s="29"/>
      <c r="ABF2" s="29"/>
      <c r="ABG2" s="29"/>
      <c r="ABH2" s="29"/>
      <c r="ABI2" s="29"/>
      <c r="ABJ2" s="29"/>
      <c r="ABK2" s="29"/>
      <c r="ABL2" s="29"/>
      <c r="ABM2" s="29"/>
      <c r="ABN2" s="29"/>
      <c r="ABO2" s="29"/>
      <c r="ABP2" s="29"/>
      <c r="ABQ2" s="29"/>
      <c r="ABR2" s="29"/>
      <c r="ABS2" s="29"/>
      <c r="ABT2" s="29"/>
      <c r="ABU2" s="29"/>
      <c r="ABV2" s="29"/>
      <c r="ABW2" s="29"/>
      <c r="ABX2" s="29"/>
      <c r="ABY2" s="29"/>
      <c r="ABZ2" s="29"/>
      <c r="ACA2" s="29"/>
      <c r="ACB2" s="29"/>
      <c r="ACC2" s="29"/>
      <c r="ACD2" s="29"/>
      <c r="ACE2" s="29"/>
      <c r="ACF2" s="29"/>
      <c r="ACG2" s="29"/>
      <c r="ACH2" s="29"/>
      <c r="ACI2" s="29"/>
      <c r="ACJ2" s="29"/>
      <c r="ACK2" s="29"/>
      <c r="ACL2" s="29"/>
      <c r="ACM2" s="29"/>
      <c r="ACN2" s="29"/>
      <c r="ACO2" s="29"/>
      <c r="ACP2" s="29"/>
      <c r="ACQ2" s="29"/>
      <c r="ACR2" s="29"/>
      <c r="ACS2" s="29"/>
      <c r="ACT2" s="29"/>
      <c r="ACU2" s="29"/>
      <c r="ACV2" s="29"/>
      <c r="ACW2" s="29"/>
      <c r="ACX2" s="29"/>
      <c r="ACY2" s="29"/>
      <c r="ACZ2" s="29"/>
      <c r="ADA2" s="29"/>
      <c r="ADB2" s="29"/>
      <c r="ADC2" s="29"/>
      <c r="ADD2" s="29"/>
      <c r="ADE2" s="29"/>
      <c r="ADF2" s="29"/>
      <c r="ADG2" s="29"/>
      <c r="ADH2" s="29"/>
      <c r="ADI2" s="29"/>
      <c r="ADJ2" s="29"/>
      <c r="ADK2" s="29"/>
      <c r="ADL2" s="29"/>
      <c r="ADM2" s="29"/>
      <c r="ADN2" s="29"/>
      <c r="ADO2" s="29"/>
      <c r="ADP2" s="29"/>
      <c r="ADQ2" s="29"/>
      <c r="ADR2" s="29"/>
      <c r="ADS2" s="29"/>
      <c r="ADT2" s="29"/>
      <c r="ADU2" s="29"/>
      <c r="ADV2" s="29"/>
      <c r="ADW2" s="29"/>
      <c r="ADX2" s="29"/>
      <c r="ADY2" s="29"/>
      <c r="ADZ2" s="29"/>
      <c r="AEA2" s="29"/>
      <c r="AEB2" s="29"/>
      <c r="AEC2" s="29"/>
      <c r="AED2" s="29"/>
      <c r="AEE2" s="29"/>
      <c r="AEF2" s="29"/>
      <c r="AEG2" s="29"/>
      <c r="AEH2" s="29"/>
      <c r="AEI2" s="29"/>
      <c r="AEJ2" s="29"/>
      <c r="AEK2" s="29"/>
      <c r="AEL2" s="29"/>
      <c r="AEM2" s="29"/>
      <c r="AEN2" s="29"/>
      <c r="AEO2" s="29"/>
      <c r="AEP2" s="29"/>
      <c r="AEQ2" s="29"/>
      <c r="AER2" s="29"/>
      <c r="AES2" s="29"/>
      <c r="AET2" s="29"/>
      <c r="AEU2" s="29"/>
      <c r="AEV2" s="29"/>
      <c r="AEW2" s="29"/>
      <c r="AEX2" s="29"/>
      <c r="AEY2" s="29"/>
      <c r="AEZ2" s="29"/>
      <c r="AFA2" s="29"/>
      <c r="AFB2" s="29"/>
      <c r="AFC2" s="29"/>
      <c r="AFD2" s="29"/>
      <c r="AFE2" s="29"/>
      <c r="AFF2" s="29"/>
      <c r="AFG2" s="29"/>
      <c r="AFH2" s="29"/>
      <c r="AFI2" s="29"/>
      <c r="AFJ2" s="29"/>
      <c r="AFK2" s="29"/>
      <c r="AFL2" s="29"/>
      <c r="AFM2" s="29"/>
      <c r="AFN2" s="29"/>
      <c r="AFO2" s="29"/>
      <c r="AFP2" s="29"/>
      <c r="AFQ2" s="29"/>
      <c r="AFR2" s="29"/>
      <c r="AFS2" s="29"/>
      <c r="AFT2" s="29"/>
      <c r="AFU2" s="29"/>
      <c r="AFV2" s="29"/>
      <c r="AFW2" s="29"/>
      <c r="AFX2" s="29"/>
      <c r="AFY2" s="29"/>
      <c r="AFZ2" s="29"/>
      <c r="AGA2" s="29"/>
      <c r="AGB2" s="29"/>
      <c r="AGC2" s="29"/>
      <c r="AGD2" s="29"/>
      <c r="AGE2" s="29"/>
      <c r="AGF2" s="29"/>
      <c r="AGG2" s="29"/>
      <c r="AGH2" s="29"/>
      <c r="AGI2" s="29"/>
      <c r="AGJ2" s="29"/>
      <c r="AGK2" s="29"/>
      <c r="AGL2" s="29"/>
      <c r="AGM2" s="29"/>
      <c r="AGN2" s="29"/>
      <c r="AGO2" s="29"/>
      <c r="AGP2" s="29"/>
      <c r="AGQ2" s="29"/>
      <c r="AGR2" s="29"/>
      <c r="AGS2" s="29"/>
      <c r="AGT2" s="29"/>
      <c r="AGU2" s="29"/>
      <c r="AGV2" s="29"/>
      <c r="AGW2" s="29"/>
      <c r="AGX2" s="29"/>
      <c r="AGY2" s="29"/>
      <c r="AGZ2" s="29"/>
      <c r="AHA2" s="29"/>
      <c r="AHB2" s="29"/>
      <c r="AHC2" s="29"/>
      <c r="AHD2" s="29"/>
      <c r="AHE2" s="29"/>
      <c r="AHF2" s="29"/>
      <c r="AHG2" s="29"/>
      <c r="AHH2" s="29"/>
      <c r="AHI2" s="29"/>
      <c r="AHJ2" s="29"/>
      <c r="AHK2" s="29"/>
      <c r="AHL2" s="29"/>
      <c r="AHM2" s="29"/>
      <c r="AHN2" s="29"/>
      <c r="AHO2" s="29"/>
      <c r="AHP2" s="29"/>
      <c r="AHQ2" s="29"/>
      <c r="AHR2" s="29"/>
      <c r="AHS2" s="29"/>
      <c r="AHT2" s="29"/>
      <c r="AHU2" s="29"/>
      <c r="AHV2" s="29"/>
      <c r="AHW2" s="29"/>
      <c r="AHX2" s="29"/>
      <c r="AHY2" s="29"/>
      <c r="AHZ2" s="29"/>
      <c r="AIA2" s="29"/>
      <c r="AIB2" s="29"/>
      <c r="AIC2" s="29"/>
      <c r="AID2" s="29"/>
      <c r="AIE2" s="29"/>
      <c r="AIF2" s="29"/>
      <c r="AIG2" s="29"/>
      <c r="AIH2" s="29"/>
      <c r="AII2" s="29"/>
      <c r="AIJ2" s="29"/>
      <c r="AIK2" s="29"/>
      <c r="AIL2" s="29"/>
      <c r="AIM2" s="29"/>
      <c r="AIN2" s="29"/>
      <c r="AIO2" s="29"/>
      <c r="AIP2" s="29"/>
      <c r="AIQ2" s="29"/>
      <c r="AIR2" s="29"/>
      <c r="AIS2" s="29"/>
      <c r="AIT2" s="29"/>
      <c r="AIU2" s="29"/>
      <c r="AIV2" s="29"/>
      <c r="AIW2" s="29"/>
      <c r="AIX2" s="29"/>
      <c r="AIY2" s="29"/>
      <c r="AIZ2" s="29"/>
      <c r="AJA2" s="29"/>
      <c r="AJB2" s="29"/>
      <c r="AJC2" s="29"/>
      <c r="AJD2" s="29"/>
      <c r="AJE2" s="29"/>
      <c r="AJF2" s="29"/>
      <c r="AJG2" s="29"/>
      <c r="AJH2" s="29"/>
      <c r="AJI2" s="29"/>
      <c r="AJJ2" s="29"/>
      <c r="AJK2" s="29"/>
      <c r="AJL2" s="29"/>
      <c r="AJM2" s="29"/>
      <c r="AJN2" s="29"/>
      <c r="AJO2" s="29"/>
      <c r="AJP2" s="29"/>
      <c r="AJQ2" s="29"/>
      <c r="AJR2" s="29"/>
      <c r="AJS2" s="29"/>
      <c r="AJT2" s="29"/>
      <c r="AJU2" s="29"/>
      <c r="AJV2" s="29"/>
      <c r="AJW2" s="29"/>
      <c r="AJX2" s="29"/>
      <c r="AJY2" s="29"/>
      <c r="AJZ2" s="29"/>
      <c r="AKA2" s="29"/>
      <c r="AKB2" s="29"/>
      <c r="AKC2" s="29"/>
      <c r="AKD2" s="29"/>
      <c r="AKE2" s="29"/>
      <c r="AKF2" s="29"/>
      <c r="AKG2" s="29"/>
      <c r="AKH2" s="29"/>
      <c r="AKI2" s="29"/>
      <c r="AKJ2" s="29"/>
      <c r="AKK2" s="29"/>
      <c r="AKL2" s="29"/>
      <c r="AKM2" s="29"/>
      <c r="AKN2" s="29"/>
      <c r="AKO2" s="29"/>
      <c r="AKP2" s="29"/>
      <c r="AKQ2" s="29"/>
      <c r="AKR2" s="29"/>
      <c r="AKS2" s="29"/>
      <c r="AKT2" s="29"/>
      <c r="AKU2" s="29"/>
      <c r="AKV2" s="29"/>
      <c r="AKW2" s="29"/>
      <c r="AKX2" s="29"/>
      <c r="AKY2" s="29"/>
      <c r="AKZ2" s="29"/>
      <c r="ALA2" s="29"/>
      <c r="ALB2" s="29"/>
      <c r="ALC2" s="29"/>
      <c r="ALD2" s="29"/>
      <c r="ALE2" s="29"/>
      <c r="ALF2" s="29"/>
      <c r="ALG2" s="29"/>
      <c r="ALH2" s="29"/>
      <c r="ALI2" s="29"/>
      <c r="ALJ2" s="29"/>
      <c r="ALK2" s="29"/>
      <c r="ALL2" s="29"/>
      <c r="ALM2" s="29"/>
      <c r="ALN2" s="29"/>
      <c r="ALO2" s="29"/>
      <c r="ALP2" s="29"/>
      <c r="ALQ2" s="29"/>
      <c r="ALR2" s="29"/>
      <c r="ALS2" s="29"/>
      <c r="ALT2" s="29"/>
      <c r="ALU2" s="29"/>
      <c r="ALV2" s="29"/>
      <c r="ALW2" s="29"/>
      <c r="ALX2" s="29"/>
      <c r="ALY2" s="29"/>
      <c r="ALZ2" s="29"/>
      <c r="AMA2" s="29"/>
      <c r="AMB2" s="29"/>
      <c r="AMC2" s="29"/>
      <c r="AMD2" s="29"/>
      <c r="AME2" s="29"/>
      <c r="AMF2" s="29"/>
      <c r="AMG2" s="29"/>
      <c r="AMH2" s="29"/>
    </row>
    <row r="3" spans="1:1022" ht="14.85" customHeight="1" x14ac:dyDescent="0.25">
      <c r="A3" s="9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0" t="s">
        <v>14</v>
      </c>
      <c r="N3" s="80"/>
      <c r="O3" s="82"/>
      <c r="P3" s="31" t="s">
        <v>15</v>
      </c>
    </row>
    <row r="4" spans="1:1022" ht="14.1" customHeight="1" x14ac:dyDescent="0.25">
      <c r="A4" s="13" t="s">
        <v>16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0"/>
      <c r="O4" s="82"/>
    </row>
    <row r="5" spans="1:1022" ht="24" customHeight="1" x14ac:dyDescent="0.25">
      <c r="A5" s="19">
        <v>2020</v>
      </c>
      <c r="B5" s="5">
        <v>5152</v>
      </c>
      <c r="C5" s="5">
        <v>4665</v>
      </c>
      <c r="D5" s="41">
        <v>4705</v>
      </c>
      <c r="E5" s="41">
        <v>4644</v>
      </c>
      <c r="F5" s="41">
        <v>4890</v>
      </c>
      <c r="G5" s="41">
        <v>5258</v>
      </c>
      <c r="H5" s="42">
        <v>5896</v>
      </c>
      <c r="I5" s="41">
        <v>5349</v>
      </c>
      <c r="J5" s="43">
        <v>5711</v>
      </c>
      <c r="K5" s="41">
        <v>5483</v>
      </c>
      <c r="L5" s="41">
        <v>4834</v>
      </c>
      <c r="M5" s="41">
        <v>5106</v>
      </c>
      <c r="N5" s="14">
        <f>B5+C5+D5+E5+F5+G5+H5+I5+J5+K5+L5+M5</f>
        <v>61693</v>
      </c>
      <c r="O5" s="83">
        <f>N6-N5</f>
        <v>369</v>
      </c>
      <c r="P5" s="84" t="s">
        <v>55</v>
      </c>
    </row>
    <row r="6" spans="1:1022" ht="14.1" customHeight="1" x14ac:dyDescent="0.25">
      <c r="A6" s="25">
        <v>2021</v>
      </c>
      <c r="B6" s="25">
        <v>4550</v>
      </c>
      <c r="C6" s="25">
        <v>4435</v>
      </c>
      <c r="D6" s="44">
        <v>5349</v>
      </c>
      <c r="E6" s="44">
        <v>4560</v>
      </c>
      <c r="F6" s="44">
        <v>4762</v>
      </c>
      <c r="G6" s="44">
        <v>5157</v>
      </c>
      <c r="H6" s="45">
        <f>H10+H14+H18+H22</f>
        <v>5585</v>
      </c>
      <c r="I6" s="44">
        <v>5567</v>
      </c>
      <c r="J6" s="69">
        <v>5511</v>
      </c>
      <c r="K6" s="44">
        <v>5498</v>
      </c>
      <c r="L6" s="41">
        <v>5674</v>
      </c>
      <c r="M6" s="44">
        <v>5414</v>
      </c>
      <c r="N6" s="4">
        <f>SUM(B6:M6)</f>
        <v>62062</v>
      </c>
      <c r="O6" s="83"/>
      <c r="P6" s="85"/>
      <c r="S6" s="77"/>
    </row>
    <row r="7" spans="1:1022" ht="14.25" customHeight="1" x14ac:dyDescent="0.25">
      <c r="A7" s="39" t="s">
        <v>17</v>
      </c>
      <c r="B7" s="40">
        <f>B6/B5*100</f>
        <v>88.315217391304344</v>
      </c>
      <c r="C7" s="40">
        <f t="shared" ref="C7:M7" si="0">C6/C5*100</f>
        <v>95.069667738478032</v>
      </c>
      <c r="D7" s="47">
        <f t="shared" si="0"/>
        <v>113.6875664187035</v>
      </c>
      <c r="E7" s="47">
        <f t="shared" si="0"/>
        <v>98.191214470284237</v>
      </c>
      <c r="F7" s="47">
        <f t="shared" si="0"/>
        <v>97.382413087934566</v>
      </c>
      <c r="G7" s="47">
        <f t="shared" si="0"/>
        <v>98.07911753518448</v>
      </c>
      <c r="H7" s="47">
        <f t="shared" si="0"/>
        <v>94.725237449118055</v>
      </c>
      <c r="I7" s="47">
        <f t="shared" si="0"/>
        <v>104.07552813610022</v>
      </c>
      <c r="J7" s="47">
        <f t="shared" si="0"/>
        <v>96.497986342146731</v>
      </c>
      <c r="K7" s="47">
        <f t="shared" si="0"/>
        <v>100.27357286157212</v>
      </c>
      <c r="L7" s="47">
        <f t="shared" si="0"/>
        <v>117.37691352916839</v>
      </c>
      <c r="M7" s="47">
        <f t="shared" si="0"/>
        <v>106.03211907559734</v>
      </c>
      <c r="N7" s="15">
        <f>N6/N5*100</f>
        <v>100.59812296370738</v>
      </c>
      <c r="O7" s="22" t="s">
        <v>17</v>
      </c>
      <c r="P7" s="85"/>
    </row>
    <row r="8" spans="1:1022" ht="15" x14ac:dyDescent="0.25">
      <c r="A8" s="25" t="s">
        <v>18</v>
      </c>
      <c r="B8" s="5"/>
      <c r="C8" s="5"/>
      <c r="D8" s="41"/>
      <c r="E8" s="41"/>
      <c r="F8" s="41"/>
      <c r="G8" s="41"/>
      <c r="H8" s="42"/>
      <c r="I8" s="41"/>
      <c r="J8" s="43"/>
      <c r="K8" s="41"/>
      <c r="L8" s="41"/>
      <c r="M8" s="41"/>
      <c r="N8" s="16"/>
      <c r="O8" s="23"/>
      <c r="P8" s="32"/>
    </row>
    <row r="9" spans="1:1022" ht="15" x14ac:dyDescent="0.25">
      <c r="A9" s="19">
        <v>2020</v>
      </c>
      <c r="B9" s="5">
        <v>1369</v>
      </c>
      <c r="C9" s="5">
        <v>1141</v>
      </c>
      <c r="D9" s="41">
        <v>1145</v>
      </c>
      <c r="E9" s="41">
        <v>1133</v>
      </c>
      <c r="F9" s="41">
        <v>1276</v>
      </c>
      <c r="G9" s="41">
        <v>1313</v>
      </c>
      <c r="H9" s="42">
        <v>1597</v>
      </c>
      <c r="I9" s="41">
        <v>1343</v>
      </c>
      <c r="J9" s="43">
        <v>1435</v>
      </c>
      <c r="K9" s="41">
        <v>1380</v>
      </c>
      <c r="L9" s="41">
        <v>1149</v>
      </c>
      <c r="M9" s="41">
        <v>1269</v>
      </c>
      <c r="N9" s="16">
        <f>SUM(B9:M9)</f>
        <v>15550</v>
      </c>
      <c r="O9" s="86">
        <f>N10-N9</f>
        <v>-113</v>
      </c>
      <c r="P9" s="84" t="s">
        <v>56</v>
      </c>
    </row>
    <row r="10" spans="1:1022" ht="14.1" customHeight="1" x14ac:dyDescent="0.25">
      <c r="A10" s="25">
        <v>2021</v>
      </c>
      <c r="B10" s="25">
        <v>1169</v>
      </c>
      <c r="C10" s="25">
        <v>1120</v>
      </c>
      <c r="D10" s="44">
        <v>1365</v>
      </c>
      <c r="E10" s="44">
        <v>1152</v>
      </c>
      <c r="F10" s="44">
        <v>1188</v>
      </c>
      <c r="G10" s="44">
        <v>1225</v>
      </c>
      <c r="H10" s="45">
        <v>1359</v>
      </c>
      <c r="I10" s="44">
        <v>1389</v>
      </c>
      <c r="J10" s="46">
        <v>1365</v>
      </c>
      <c r="K10" s="44">
        <v>1379</v>
      </c>
      <c r="L10" s="44">
        <v>1376</v>
      </c>
      <c r="M10" s="44">
        <v>1350</v>
      </c>
      <c r="N10" s="4">
        <f>SUM(B10:M10)</f>
        <v>15437</v>
      </c>
      <c r="O10" s="86"/>
      <c r="P10" s="85"/>
    </row>
    <row r="11" spans="1:1022" ht="14.85" customHeight="1" x14ac:dyDescent="0.25">
      <c r="A11" s="39" t="s">
        <v>17</v>
      </c>
      <c r="B11" s="40">
        <f>B10/B9*100</f>
        <v>85.390796201607017</v>
      </c>
      <c r="C11" s="40">
        <f t="shared" ref="C11:M11" si="1">C10/C9*100</f>
        <v>98.159509202453989</v>
      </c>
      <c r="D11" s="40">
        <f t="shared" si="1"/>
        <v>119.21397379912663</v>
      </c>
      <c r="E11" s="40">
        <f t="shared" si="1"/>
        <v>101.67696381288613</v>
      </c>
      <c r="F11" s="40">
        <f t="shared" si="1"/>
        <v>93.103448275862064</v>
      </c>
      <c r="G11" s="40">
        <f t="shared" si="1"/>
        <v>93.297791317593294</v>
      </c>
      <c r="H11" s="40">
        <f t="shared" si="1"/>
        <v>85.09705698184095</v>
      </c>
      <c r="I11" s="40">
        <f t="shared" si="1"/>
        <v>103.42516753536857</v>
      </c>
      <c r="J11" s="40">
        <f t="shared" si="1"/>
        <v>95.121951219512198</v>
      </c>
      <c r="K11" s="47">
        <f t="shared" si="1"/>
        <v>99.927536231884062</v>
      </c>
      <c r="L11" s="47">
        <f t="shared" si="1"/>
        <v>119.75630983463881</v>
      </c>
      <c r="M11" s="47">
        <f t="shared" si="1"/>
        <v>106.38297872340425</v>
      </c>
      <c r="N11" s="15">
        <f>N10/N9*100</f>
        <v>99.273311897106112</v>
      </c>
      <c r="O11" s="22" t="s">
        <v>19</v>
      </c>
      <c r="P11" s="85"/>
    </row>
    <row r="12" spans="1:1022" ht="14.1" customHeight="1" x14ac:dyDescent="0.25">
      <c r="A12" s="25" t="s">
        <v>20</v>
      </c>
      <c r="B12" s="5"/>
      <c r="C12" s="5"/>
      <c r="D12" s="41"/>
      <c r="E12" s="41"/>
      <c r="F12" s="41"/>
      <c r="G12" s="41"/>
      <c r="H12" s="42"/>
      <c r="I12" s="41"/>
      <c r="J12" s="43"/>
      <c r="K12" s="41"/>
      <c r="L12" s="41"/>
      <c r="M12" s="41"/>
      <c r="N12" s="16"/>
      <c r="O12" s="23"/>
      <c r="P12" s="85"/>
    </row>
    <row r="13" spans="1:1022" ht="15" customHeight="1" x14ac:dyDescent="0.25">
      <c r="A13" s="19">
        <v>2020</v>
      </c>
      <c r="B13" s="5">
        <v>1568</v>
      </c>
      <c r="C13" s="5">
        <v>1471</v>
      </c>
      <c r="D13" s="41">
        <v>1525</v>
      </c>
      <c r="E13" s="41">
        <v>1411</v>
      </c>
      <c r="F13" s="41">
        <v>1477</v>
      </c>
      <c r="G13" s="41">
        <v>1704</v>
      </c>
      <c r="H13" s="42">
        <v>1843</v>
      </c>
      <c r="I13" s="41">
        <v>1647</v>
      </c>
      <c r="J13" s="43">
        <v>1801</v>
      </c>
      <c r="K13" s="41">
        <v>1682</v>
      </c>
      <c r="L13" s="41">
        <v>1520</v>
      </c>
      <c r="M13" s="41">
        <v>1592</v>
      </c>
      <c r="N13" s="16">
        <f>SUM(B13:M13)</f>
        <v>19241</v>
      </c>
      <c r="O13" s="86">
        <f>N14-N13</f>
        <v>1109</v>
      </c>
      <c r="P13" s="87" t="s">
        <v>57</v>
      </c>
    </row>
    <row r="14" spans="1:1022" ht="14.1" customHeight="1" x14ac:dyDescent="0.25">
      <c r="A14" s="25">
        <v>2021</v>
      </c>
      <c r="B14" s="25">
        <v>1432</v>
      </c>
      <c r="C14" s="25">
        <v>1450</v>
      </c>
      <c r="D14" s="44">
        <v>1774</v>
      </c>
      <c r="E14" s="44">
        <v>1552</v>
      </c>
      <c r="F14" s="44">
        <v>1590</v>
      </c>
      <c r="G14" s="44">
        <v>1751</v>
      </c>
      <c r="H14" s="45">
        <v>1855</v>
      </c>
      <c r="I14" s="44">
        <v>1792</v>
      </c>
      <c r="J14" s="46">
        <v>1759</v>
      </c>
      <c r="K14" s="44">
        <v>1764</v>
      </c>
      <c r="L14" s="44">
        <v>1876</v>
      </c>
      <c r="M14" s="44">
        <v>1755</v>
      </c>
      <c r="N14" s="4">
        <f>SUM(B14:M14)</f>
        <v>20350</v>
      </c>
      <c r="O14" s="86"/>
      <c r="P14" s="88"/>
    </row>
    <row r="15" spans="1:1022" ht="14.85" customHeight="1" x14ac:dyDescent="0.25">
      <c r="A15" s="39" t="s">
        <v>17</v>
      </c>
      <c r="B15" s="54">
        <f>B14/B13*100</f>
        <v>91.326530612244895</v>
      </c>
      <c r="C15" s="54">
        <f t="shared" ref="C15:M15" si="2">C14/C13*100</f>
        <v>98.572399728076149</v>
      </c>
      <c r="D15" s="54">
        <f t="shared" si="2"/>
        <v>116.32786885245903</v>
      </c>
      <c r="E15" s="54">
        <f t="shared" si="2"/>
        <v>109.99291282778172</v>
      </c>
      <c r="F15" s="54">
        <f t="shared" si="2"/>
        <v>107.65064319566689</v>
      </c>
      <c r="G15" s="54">
        <f t="shared" si="2"/>
        <v>102.75821596244133</v>
      </c>
      <c r="H15" s="54">
        <f t="shared" si="2"/>
        <v>100.65111231687467</v>
      </c>
      <c r="I15" s="54">
        <f t="shared" si="2"/>
        <v>108.80388585306618</v>
      </c>
      <c r="J15" s="54">
        <f t="shared" si="2"/>
        <v>97.667962243198218</v>
      </c>
      <c r="K15" s="71">
        <f t="shared" si="2"/>
        <v>104.87514863258025</v>
      </c>
      <c r="L15" s="71">
        <f t="shared" si="2"/>
        <v>123.42105263157895</v>
      </c>
      <c r="M15" s="71">
        <f t="shared" si="2"/>
        <v>110.23869346733667</v>
      </c>
      <c r="N15" s="15">
        <f>N14/N13*100</f>
        <v>105.76373369367495</v>
      </c>
      <c r="O15" s="22" t="s">
        <v>21</v>
      </c>
      <c r="P15" s="88"/>
    </row>
    <row r="16" spans="1:1022" ht="15" x14ac:dyDescent="0.25">
      <c r="A16" s="25" t="s">
        <v>22</v>
      </c>
      <c r="B16" s="19"/>
      <c r="C16" s="19"/>
      <c r="D16" s="48"/>
      <c r="E16" s="48"/>
      <c r="F16" s="48"/>
      <c r="G16" s="48"/>
      <c r="H16" s="49"/>
      <c r="I16" s="48"/>
      <c r="J16" s="50"/>
      <c r="K16" s="48"/>
      <c r="L16" s="48"/>
      <c r="M16" s="48"/>
      <c r="N16" s="16"/>
      <c r="O16" s="23"/>
      <c r="P16" s="33"/>
    </row>
    <row r="17" spans="1:1022" ht="15" x14ac:dyDescent="0.25">
      <c r="A17" s="19">
        <v>2020</v>
      </c>
      <c r="B17" s="19">
        <v>1692</v>
      </c>
      <c r="C17" s="19">
        <v>1561</v>
      </c>
      <c r="D17" s="48">
        <v>1543</v>
      </c>
      <c r="E17" s="48">
        <v>1542</v>
      </c>
      <c r="F17" s="48">
        <v>1594</v>
      </c>
      <c r="G17" s="48">
        <v>1730</v>
      </c>
      <c r="H17" s="49">
        <v>1872</v>
      </c>
      <c r="I17" s="48">
        <v>1740</v>
      </c>
      <c r="J17" s="50">
        <v>1838</v>
      </c>
      <c r="K17" s="48">
        <v>1843</v>
      </c>
      <c r="L17" s="48">
        <v>1633</v>
      </c>
      <c r="M17" s="48">
        <v>1684</v>
      </c>
      <c r="N17" s="16">
        <f>SUM(B17:M17)</f>
        <v>20272</v>
      </c>
      <c r="O17" s="86">
        <f>N18-N17</f>
        <v>-666</v>
      </c>
      <c r="P17" s="87" t="s">
        <v>58</v>
      </c>
    </row>
    <row r="18" spans="1:1022" ht="14.1" customHeight="1" x14ac:dyDescent="0.25">
      <c r="A18" s="25">
        <v>2021</v>
      </c>
      <c r="B18" s="25">
        <v>1420</v>
      </c>
      <c r="C18" s="25">
        <v>1398</v>
      </c>
      <c r="D18" s="44">
        <v>1655</v>
      </c>
      <c r="E18" s="44">
        <v>1324</v>
      </c>
      <c r="F18" s="44">
        <v>1510</v>
      </c>
      <c r="G18" s="44">
        <v>1664</v>
      </c>
      <c r="H18" s="45">
        <v>1742</v>
      </c>
      <c r="I18" s="44">
        <v>1798</v>
      </c>
      <c r="J18" s="46">
        <v>1768</v>
      </c>
      <c r="K18" s="44">
        <v>1774</v>
      </c>
      <c r="L18" s="44">
        <v>1827</v>
      </c>
      <c r="M18" s="44">
        <v>1726</v>
      </c>
      <c r="N18" s="4">
        <f>B18+C18+D18+E18+F18+G18+H18+I18+J18+K18+L18+M18</f>
        <v>19606</v>
      </c>
      <c r="O18" s="86"/>
      <c r="P18" s="88"/>
    </row>
    <row r="19" spans="1:1022" ht="14.85" customHeight="1" x14ac:dyDescent="0.25">
      <c r="A19" s="39" t="s">
        <v>17</v>
      </c>
      <c r="B19" s="55">
        <f>B18/B17*100</f>
        <v>83.924349881796687</v>
      </c>
      <c r="C19" s="55">
        <f t="shared" ref="C19:M19" si="3">C18/C17*100</f>
        <v>89.557975656630362</v>
      </c>
      <c r="D19" s="55">
        <f t="shared" si="3"/>
        <v>107.25858716785484</v>
      </c>
      <c r="E19" s="55">
        <f t="shared" si="3"/>
        <v>85.862516212710759</v>
      </c>
      <c r="F19" s="55">
        <f t="shared" si="3"/>
        <v>94.730238393977416</v>
      </c>
      <c r="G19" s="55">
        <f t="shared" si="3"/>
        <v>96.184971098265891</v>
      </c>
      <c r="H19" s="55">
        <f t="shared" si="3"/>
        <v>93.055555555555557</v>
      </c>
      <c r="I19" s="55">
        <f t="shared" si="3"/>
        <v>103.33333333333334</v>
      </c>
      <c r="J19" s="55">
        <f t="shared" si="3"/>
        <v>96.191512513601737</v>
      </c>
      <c r="K19" s="72">
        <f t="shared" si="3"/>
        <v>96.256104177970698</v>
      </c>
      <c r="L19" s="72">
        <f t="shared" si="3"/>
        <v>111.87997550520514</v>
      </c>
      <c r="M19" s="72">
        <f t="shared" si="3"/>
        <v>102.49406175771971</v>
      </c>
      <c r="N19" s="15">
        <f>N18/N17*100</f>
        <v>96.714680347277039</v>
      </c>
      <c r="O19" s="22" t="s">
        <v>23</v>
      </c>
      <c r="P19" s="88"/>
    </row>
    <row r="20" spans="1:1022" ht="15" x14ac:dyDescent="0.25">
      <c r="A20" s="25" t="s">
        <v>24</v>
      </c>
      <c r="B20" s="25"/>
      <c r="C20" s="25"/>
      <c r="D20" s="44"/>
      <c r="E20" s="44"/>
      <c r="F20" s="44"/>
      <c r="G20" s="44"/>
      <c r="H20" s="45"/>
      <c r="I20" s="44"/>
      <c r="J20" s="46"/>
      <c r="K20" s="44"/>
      <c r="L20" s="44"/>
      <c r="M20" s="44"/>
      <c r="N20" s="16"/>
      <c r="O20" s="24"/>
      <c r="P20" s="34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7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7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7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7"/>
      <c r="ALM20" s="37"/>
      <c r="ALN20" s="37"/>
      <c r="ALO20" s="37"/>
      <c r="ALP20" s="37"/>
      <c r="ALQ20" s="37"/>
      <c r="ALR20" s="37"/>
      <c r="ALS20" s="37"/>
      <c r="ALT20" s="37"/>
      <c r="ALU20" s="37"/>
      <c r="ALV20" s="37"/>
      <c r="ALW20" s="37"/>
      <c r="ALX20" s="37"/>
      <c r="ALY20" s="37"/>
      <c r="ALZ20" s="37"/>
      <c r="AMA20" s="37"/>
      <c r="AMB20" s="37"/>
      <c r="AMC20" s="37"/>
      <c r="AMD20" s="37"/>
      <c r="AME20" s="37"/>
      <c r="AMF20" s="37"/>
      <c r="AMG20" s="37"/>
      <c r="AMH20" s="37"/>
    </row>
    <row r="21" spans="1:1022" ht="15" x14ac:dyDescent="0.25">
      <c r="A21" s="19">
        <v>2020</v>
      </c>
      <c r="B21" s="19">
        <v>523</v>
      </c>
      <c r="C21" s="19">
        <v>492</v>
      </c>
      <c r="D21" s="48">
        <v>492</v>
      </c>
      <c r="E21" s="48">
        <v>558</v>
      </c>
      <c r="F21" s="48">
        <v>543</v>
      </c>
      <c r="G21" s="48">
        <v>511</v>
      </c>
      <c r="H21" s="49">
        <v>584</v>
      </c>
      <c r="I21" s="48">
        <v>619</v>
      </c>
      <c r="J21" s="50">
        <v>637</v>
      </c>
      <c r="K21" s="48">
        <v>578</v>
      </c>
      <c r="L21" s="48">
        <v>532</v>
      </c>
      <c r="M21" s="48">
        <v>561</v>
      </c>
      <c r="N21" s="16">
        <f>SUM(B21:M21)</f>
        <v>6630</v>
      </c>
      <c r="O21" s="89">
        <f>N22-N21</f>
        <v>39</v>
      </c>
      <c r="P21" s="84" t="s">
        <v>59</v>
      </c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37"/>
      <c r="NJ21" s="37"/>
      <c r="NK21" s="37"/>
      <c r="NL21" s="37"/>
      <c r="NM21" s="37"/>
      <c r="NN21" s="37"/>
      <c r="NO21" s="37"/>
      <c r="NP21" s="37"/>
      <c r="NQ21" s="37"/>
      <c r="NR21" s="37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37"/>
      <c r="SD21" s="37"/>
      <c r="SE21" s="37"/>
      <c r="SF21" s="37"/>
      <c r="SG21" s="37"/>
      <c r="SH21" s="37"/>
      <c r="SI21" s="37"/>
      <c r="SJ21" s="37"/>
      <c r="SK21" s="37"/>
      <c r="SL21" s="37"/>
      <c r="SM21" s="37"/>
      <c r="SN21" s="37"/>
      <c r="SO21" s="37"/>
      <c r="SP21" s="37"/>
      <c r="SQ21" s="37"/>
      <c r="SR21" s="37"/>
      <c r="SS21" s="37"/>
      <c r="ST21" s="37"/>
      <c r="SU21" s="37"/>
      <c r="SV21" s="37"/>
      <c r="SW21" s="37"/>
      <c r="SX21" s="37"/>
      <c r="SY21" s="37"/>
      <c r="SZ21" s="37"/>
      <c r="TA21" s="37"/>
      <c r="TB21" s="37"/>
      <c r="TC21" s="37"/>
      <c r="TD21" s="37"/>
      <c r="TE21" s="37"/>
      <c r="TF21" s="37"/>
      <c r="TG21" s="37"/>
      <c r="TH21" s="37"/>
      <c r="TI21" s="37"/>
      <c r="TJ21" s="37"/>
      <c r="TK21" s="37"/>
      <c r="TL21" s="37"/>
      <c r="TM21" s="37"/>
      <c r="TN21" s="37"/>
      <c r="TO21" s="37"/>
      <c r="TP21" s="37"/>
      <c r="TQ21" s="37"/>
      <c r="TR21" s="37"/>
      <c r="TS21" s="37"/>
      <c r="TT21" s="37"/>
      <c r="TU21" s="37"/>
      <c r="TV21" s="37"/>
      <c r="TW21" s="37"/>
      <c r="TX21" s="37"/>
      <c r="TY21" s="37"/>
      <c r="TZ21" s="37"/>
      <c r="UA21" s="37"/>
      <c r="UB21" s="37"/>
      <c r="UC21" s="37"/>
      <c r="UD21" s="37"/>
      <c r="UE21" s="37"/>
      <c r="UF21" s="37"/>
      <c r="UG21" s="37"/>
      <c r="UH21" s="37"/>
      <c r="UI21" s="37"/>
      <c r="UJ21" s="37"/>
      <c r="UK21" s="37"/>
      <c r="UL21" s="37"/>
      <c r="UM21" s="37"/>
      <c r="UN21" s="37"/>
      <c r="UO21" s="37"/>
      <c r="UP21" s="37"/>
      <c r="UQ21" s="37"/>
      <c r="UR21" s="37"/>
      <c r="US21" s="37"/>
      <c r="UT21" s="37"/>
      <c r="UU21" s="37"/>
      <c r="UV21" s="37"/>
      <c r="UW21" s="37"/>
      <c r="UX21" s="37"/>
      <c r="UY21" s="37"/>
      <c r="UZ21" s="37"/>
      <c r="VA21" s="37"/>
      <c r="VB21" s="37"/>
      <c r="VC21" s="37"/>
      <c r="VD21" s="37"/>
      <c r="VE21" s="37"/>
      <c r="VF21" s="37"/>
      <c r="VG21" s="37"/>
      <c r="VH21" s="37"/>
      <c r="VI21" s="37"/>
      <c r="VJ21" s="37"/>
      <c r="VK21" s="37"/>
      <c r="VL21" s="37"/>
      <c r="VM21" s="37"/>
      <c r="VN21" s="37"/>
      <c r="VO21" s="37"/>
      <c r="VP21" s="37"/>
      <c r="VQ21" s="37"/>
      <c r="VR21" s="37"/>
      <c r="VS21" s="37"/>
      <c r="VT21" s="37"/>
      <c r="VU21" s="37"/>
      <c r="VV21" s="37"/>
      <c r="VW21" s="37"/>
      <c r="VX21" s="37"/>
      <c r="VY21" s="37"/>
      <c r="VZ21" s="37"/>
      <c r="WA21" s="37"/>
      <c r="WB21" s="37"/>
      <c r="WC21" s="37"/>
      <c r="WD21" s="37"/>
      <c r="WE21" s="37"/>
      <c r="WF21" s="37"/>
      <c r="WG21" s="37"/>
      <c r="WH21" s="37"/>
      <c r="WI21" s="37"/>
      <c r="WJ21" s="37"/>
      <c r="WK21" s="37"/>
      <c r="WL21" s="37"/>
      <c r="WM21" s="37"/>
      <c r="WN21" s="37"/>
      <c r="WO21" s="37"/>
      <c r="WP21" s="37"/>
      <c r="WQ21" s="37"/>
      <c r="WR21" s="37"/>
      <c r="WS21" s="37"/>
      <c r="WT21" s="37"/>
      <c r="WU21" s="37"/>
      <c r="WV21" s="37"/>
      <c r="WW21" s="37"/>
      <c r="WX21" s="37"/>
      <c r="WY21" s="37"/>
      <c r="WZ21" s="37"/>
      <c r="XA21" s="37"/>
      <c r="XB21" s="37"/>
      <c r="XC21" s="37"/>
      <c r="XD21" s="37"/>
      <c r="XE21" s="37"/>
      <c r="XF21" s="37"/>
      <c r="XG21" s="37"/>
      <c r="XH21" s="37"/>
      <c r="XI21" s="37"/>
      <c r="XJ21" s="37"/>
      <c r="XK21" s="37"/>
      <c r="XL21" s="37"/>
      <c r="XM21" s="37"/>
      <c r="XN21" s="37"/>
      <c r="XO21" s="37"/>
      <c r="XP21" s="37"/>
      <c r="XQ21" s="37"/>
      <c r="XR21" s="37"/>
      <c r="XS21" s="37"/>
      <c r="XT21" s="37"/>
      <c r="XU21" s="37"/>
      <c r="XV21" s="37"/>
      <c r="XW21" s="37"/>
      <c r="XX21" s="37"/>
      <c r="XY21" s="37"/>
      <c r="XZ21" s="37"/>
      <c r="YA21" s="37"/>
      <c r="YB21" s="37"/>
      <c r="YC21" s="37"/>
      <c r="YD21" s="37"/>
      <c r="YE21" s="37"/>
      <c r="YF21" s="37"/>
      <c r="YG21" s="37"/>
      <c r="YH21" s="37"/>
      <c r="YI21" s="37"/>
      <c r="YJ21" s="37"/>
      <c r="YK21" s="37"/>
      <c r="YL21" s="37"/>
      <c r="YM21" s="37"/>
      <c r="YN21" s="37"/>
      <c r="YO21" s="37"/>
      <c r="YP21" s="37"/>
      <c r="YQ21" s="37"/>
      <c r="YR21" s="37"/>
      <c r="YS21" s="37"/>
      <c r="YT21" s="37"/>
      <c r="YU21" s="37"/>
      <c r="YV21" s="37"/>
      <c r="YW21" s="37"/>
      <c r="YX21" s="37"/>
      <c r="YY21" s="37"/>
      <c r="YZ21" s="37"/>
      <c r="ZA21" s="37"/>
      <c r="ZB21" s="37"/>
      <c r="ZC21" s="37"/>
      <c r="ZD21" s="37"/>
      <c r="ZE21" s="37"/>
      <c r="ZF21" s="37"/>
      <c r="ZG21" s="37"/>
      <c r="ZH21" s="37"/>
      <c r="ZI21" s="37"/>
      <c r="ZJ21" s="37"/>
      <c r="ZK21" s="37"/>
      <c r="ZL21" s="37"/>
      <c r="ZM21" s="37"/>
      <c r="ZN21" s="37"/>
      <c r="ZO21" s="37"/>
      <c r="ZP21" s="37"/>
      <c r="ZQ21" s="37"/>
      <c r="ZR21" s="37"/>
      <c r="ZS21" s="37"/>
      <c r="ZT21" s="37"/>
      <c r="ZU21" s="37"/>
      <c r="ZV21" s="37"/>
      <c r="ZW21" s="37"/>
      <c r="ZX21" s="37"/>
      <c r="ZY21" s="37"/>
      <c r="ZZ21" s="37"/>
      <c r="AAA21" s="37"/>
      <c r="AAB21" s="37"/>
      <c r="AAC21" s="37"/>
      <c r="AAD21" s="37"/>
      <c r="AAE21" s="37"/>
      <c r="AAF21" s="37"/>
      <c r="AAG21" s="37"/>
      <c r="AAH21" s="37"/>
      <c r="AAI21" s="37"/>
      <c r="AAJ21" s="37"/>
      <c r="AAK21" s="37"/>
      <c r="AAL21" s="37"/>
      <c r="AAM21" s="37"/>
      <c r="AAN21" s="37"/>
      <c r="AAO21" s="37"/>
      <c r="AAP21" s="37"/>
      <c r="AAQ21" s="37"/>
      <c r="AAR21" s="37"/>
      <c r="AAS21" s="37"/>
      <c r="AAT21" s="37"/>
      <c r="AAU21" s="37"/>
      <c r="AAV21" s="37"/>
      <c r="AAW21" s="37"/>
      <c r="AAX21" s="37"/>
      <c r="AAY21" s="37"/>
      <c r="AAZ21" s="37"/>
      <c r="ABA21" s="37"/>
      <c r="ABB21" s="37"/>
      <c r="ABC21" s="37"/>
      <c r="ABD21" s="37"/>
      <c r="ABE21" s="37"/>
      <c r="ABF21" s="37"/>
      <c r="ABG21" s="37"/>
      <c r="ABH21" s="37"/>
      <c r="ABI21" s="37"/>
      <c r="ABJ21" s="37"/>
      <c r="ABK21" s="37"/>
      <c r="ABL21" s="37"/>
      <c r="ABM21" s="37"/>
      <c r="ABN21" s="37"/>
      <c r="ABO21" s="37"/>
      <c r="ABP21" s="37"/>
      <c r="ABQ21" s="37"/>
      <c r="ABR21" s="37"/>
      <c r="ABS21" s="37"/>
      <c r="ABT21" s="37"/>
      <c r="ABU21" s="37"/>
      <c r="ABV21" s="37"/>
      <c r="ABW21" s="37"/>
      <c r="ABX21" s="37"/>
      <c r="ABY21" s="37"/>
      <c r="ABZ21" s="37"/>
      <c r="ACA21" s="37"/>
      <c r="ACB21" s="37"/>
      <c r="ACC21" s="37"/>
      <c r="ACD21" s="37"/>
      <c r="ACE21" s="37"/>
      <c r="ACF21" s="37"/>
      <c r="ACG21" s="37"/>
      <c r="ACH21" s="37"/>
      <c r="ACI21" s="37"/>
      <c r="ACJ21" s="37"/>
      <c r="ACK21" s="37"/>
      <c r="ACL21" s="37"/>
      <c r="ACM21" s="37"/>
      <c r="ACN21" s="37"/>
      <c r="ACO21" s="37"/>
      <c r="ACP21" s="37"/>
      <c r="ACQ21" s="37"/>
      <c r="ACR21" s="37"/>
      <c r="ACS21" s="37"/>
      <c r="ACT21" s="37"/>
      <c r="ACU21" s="37"/>
      <c r="ACV21" s="37"/>
      <c r="ACW21" s="37"/>
      <c r="ACX21" s="37"/>
      <c r="ACY21" s="37"/>
      <c r="ACZ21" s="37"/>
      <c r="ADA21" s="37"/>
      <c r="ADB21" s="37"/>
      <c r="ADC21" s="37"/>
      <c r="ADD21" s="37"/>
      <c r="ADE21" s="37"/>
      <c r="ADF21" s="37"/>
      <c r="ADG21" s="37"/>
      <c r="ADH21" s="37"/>
      <c r="ADI21" s="37"/>
      <c r="ADJ21" s="37"/>
      <c r="ADK21" s="37"/>
      <c r="ADL21" s="37"/>
      <c r="ADM21" s="37"/>
      <c r="ADN21" s="37"/>
      <c r="ADO21" s="37"/>
      <c r="ADP21" s="37"/>
      <c r="ADQ21" s="37"/>
      <c r="ADR21" s="37"/>
      <c r="ADS21" s="37"/>
      <c r="ADT21" s="37"/>
      <c r="ADU21" s="37"/>
      <c r="ADV21" s="37"/>
      <c r="ADW21" s="37"/>
      <c r="ADX21" s="37"/>
      <c r="ADY21" s="37"/>
      <c r="ADZ21" s="37"/>
      <c r="AEA21" s="37"/>
      <c r="AEB21" s="37"/>
      <c r="AEC21" s="37"/>
      <c r="AED21" s="37"/>
      <c r="AEE21" s="37"/>
      <c r="AEF21" s="37"/>
      <c r="AEG21" s="37"/>
      <c r="AEH21" s="37"/>
      <c r="AEI21" s="37"/>
      <c r="AEJ21" s="37"/>
      <c r="AEK21" s="37"/>
      <c r="AEL21" s="37"/>
      <c r="AEM21" s="37"/>
      <c r="AEN21" s="37"/>
      <c r="AEO21" s="37"/>
      <c r="AEP21" s="37"/>
      <c r="AEQ21" s="37"/>
      <c r="AER21" s="37"/>
      <c r="AES21" s="37"/>
      <c r="AET21" s="37"/>
      <c r="AEU21" s="37"/>
      <c r="AEV21" s="37"/>
      <c r="AEW21" s="37"/>
      <c r="AEX21" s="37"/>
      <c r="AEY21" s="37"/>
      <c r="AEZ21" s="37"/>
      <c r="AFA21" s="37"/>
      <c r="AFB21" s="37"/>
      <c r="AFC21" s="37"/>
      <c r="AFD21" s="37"/>
      <c r="AFE21" s="37"/>
      <c r="AFF21" s="37"/>
      <c r="AFG21" s="37"/>
      <c r="AFH21" s="37"/>
      <c r="AFI21" s="37"/>
      <c r="AFJ21" s="37"/>
      <c r="AFK21" s="37"/>
      <c r="AFL21" s="37"/>
      <c r="AFM21" s="37"/>
      <c r="AFN21" s="37"/>
      <c r="AFO21" s="37"/>
      <c r="AFP21" s="37"/>
      <c r="AFQ21" s="37"/>
      <c r="AFR21" s="37"/>
      <c r="AFS21" s="37"/>
      <c r="AFT21" s="37"/>
      <c r="AFU21" s="37"/>
      <c r="AFV21" s="37"/>
      <c r="AFW21" s="37"/>
      <c r="AFX21" s="37"/>
      <c r="AFY21" s="37"/>
      <c r="AFZ21" s="37"/>
      <c r="AGA21" s="37"/>
      <c r="AGB21" s="37"/>
      <c r="AGC21" s="37"/>
      <c r="AGD21" s="37"/>
      <c r="AGE21" s="37"/>
      <c r="AGF21" s="37"/>
      <c r="AGG21" s="37"/>
      <c r="AGH21" s="37"/>
      <c r="AGI21" s="37"/>
      <c r="AGJ21" s="37"/>
      <c r="AGK21" s="37"/>
      <c r="AGL21" s="37"/>
      <c r="AGM21" s="37"/>
      <c r="AGN21" s="37"/>
      <c r="AGO21" s="37"/>
      <c r="AGP21" s="37"/>
      <c r="AGQ21" s="37"/>
      <c r="AGR21" s="37"/>
      <c r="AGS21" s="37"/>
      <c r="AGT21" s="37"/>
      <c r="AGU21" s="37"/>
      <c r="AGV21" s="37"/>
      <c r="AGW21" s="37"/>
      <c r="AGX21" s="37"/>
      <c r="AGY21" s="37"/>
      <c r="AGZ21" s="37"/>
      <c r="AHA21" s="37"/>
      <c r="AHB21" s="37"/>
      <c r="AHC21" s="37"/>
      <c r="AHD21" s="37"/>
      <c r="AHE21" s="37"/>
      <c r="AHF21" s="37"/>
      <c r="AHG21" s="37"/>
      <c r="AHH21" s="37"/>
      <c r="AHI21" s="37"/>
      <c r="AHJ21" s="37"/>
      <c r="AHK21" s="37"/>
      <c r="AHL21" s="37"/>
      <c r="AHM21" s="37"/>
      <c r="AHN21" s="37"/>
      <c r="AHO21" s="37"/>
      <c r="AHP21" s="37"/>
      <c r="AHQ21" s="37"/>
      <c r="AHR21" s="37"/>
      <c r="AHS21" s="37"/>
      <c r="AHT21" s="37"/>
      <c r="AHU21" s="37"/>
      <c r="AHV21" s="37"/>
      <c r="AHW21" s="37"/>
      <c r="AHX21" s="37"/>
      <c r="AHY21" s="37"/>
      <c r="AHZ21" s="37"/>
      <c r="AIA21" s="37"/>
      <c r="AIB21" s="37"/>
      <c r="AIC21" s="37"/>
      <c r="AID21" s="37"/>
      <c r="AIE21" s="37"/>
      <c r="AIF21" s="37"/>
      <c r="AIG21" s="37"/>
      <c r="AIH21" s="37"/>
      <c r="AII21" s="37"/>
      <c r="AIJ21" s="37"/>
      <c r="AIK21" s="37"/>
      <c r="AIL21" s="37"/>
      <c r="AIM21" s="37"/>
      <c r="AIN21" s="37"/>
      <c r="AIO21" s="37"/>
      <c r="AIP21" s="37"/>
      <c r="AIQ21" s="37"/>
      <c r="AIR21" s="37"/>
      <c r="AIS21" s="37"/>
      <c r="AIT21" s="37"/>
      <c r="AIU21" s="37"/>
      <c r="AIV21" s="37"/>
      <c r="AIW21" s="37"/>
      <c r="AIX21" s="37"/>
      <c r="AIY21" s="37"/>
      <c r="AIZ21" s="37"/>
      <c r="AJA21" s="37"/>
      <c r="AJB21" s="37"/>
      <c r="AJC21" s="37"/>
      <c r="AJD21" s="37"/>
      <c r="AJE21" s="37"/>
      <c r="AJF21" s="37"/>
      <c r="AJG21" s="37"/>
      <c r="AJH21" s="37"/>
      <c r="AJI21" s="37"/>
      <c r="AJJ21" s="37"/>
      <c r="AJK21" s="37"/>
      <c r="AJL21" s="37"/>
      <c r="AJM21" s="37"/>
      <c r="AJN21" s="37"/>
      <c r="AJO21" s="37"/>
      <c r="AJP21" s="37"/>
      <c r="AJQ21" s="37"/>
      <c r="AJR21" s="37"/>
      <c r="AJS21" s="37"/>
      <c r="AJT21" s="37"/>
      <c r="AJU21" s="37"/>
      <c r="AJV21" s="37"/>
      <c r="AJW21" s="37"/>
      <c r="AJX21" s="37"/>
      <c r="AJY21" s="37"/>
      <c r="AJZ21" s="37"/>
      <c r="AKA21" s="37"/>
      <c r="AKB21" s="37"/>
      <c r="AKC21" s="37"/>
      <c r="AKD21" s="37"/>
      <c r="AKE21" s="37"/>
      <c r="AKF21" s="37"/>
      <c r="AKG21" s="37"/>
      <c r="AKH21" s="37"/>
      <c r="AKI21" s="37"/>
      <c r="AKJ21" s="37"/>
      <c r="AKK21" s="37"/>
      <c r="AKL21" s="37"/>
      <c r="AKM21" s="37"/>
      <c r="AKN21" s="37"/>
      <c r="AKO21" s="37"/>
      <c r="AKP21" s="37"/>
      <c r="AKQ21" s="37"/>
      <c r="AKR21" s="37"/>
      <c r="AKS21" s="37"/>
      <c r="AKT21" s="37"/>
      <c r="AKU21" s="37"/>
      <c r="AKV21" s="37"/>
      <c r="AKW21" s="37"/>
      <c r="AKX21" s="37"/>
      <c r="AKY21" s="37"/>
      <c r="AKZ21" s="37"/>
      <c r="ALA21" s="37"/>
      <c r="ALB21" s="37"/>
      <c r="ALC21" s="37"/>
      <c r="ALD21" s="37"/>
      <c r="ALE21" s="37"/>
      <c r="ALF21" s="37"/>
      <c r="ALG21" s="37"/>
      <c r="ALH21" s="37"/>
      <c r="ALI21" s="37"/>
      <c r="ALJ21" s="37"/>
      <c r="ALK21" s="37"/>
      <c r="ALL21" s="37"/>
      <c r="ALM21" s="37"/>
      <c r="ALN21" s="37"/>
      <c r="ALO21" s="37"/>
      <c r="ALP21" s="37"/>
      <c r="ALQ21" s="37"/>
      <c r="ALR21" s="37"/>
      <c r="ALS21" s="37"/>
      <c r="ALT21" s="37"/>
      <c r="ALU21" s="37"/>
      <c r="ALV21" s="37"/>
      <c r="ALW21" s="37"/>
      <c r="ALX21" s="37"/>
      <c r="ALY21" s="37"/>
      <c r="ALZ21" s="37"/>
      <c r="AMA21" s="37"/>
      <c r="AMB21" s="37"/>
      <c r="AMC21" s="37"/>
      <c r="AMD21" s="37"/>
      <c r="AME21" s="37"/>
      <c r="AMF21" s="37"/>
      <c r="AMG21" s="37"/>
      <c r="AMH21" s="37"/>
    </row>
    <row r="22" spans="1:1022" ht="14.1" customHeight="1" x14ac:dyDescent="0.25">
      <c r="A22" s="25">
        <v>2021</v>
      </c>
      <c r="B22" s="25">
        <v>529</v>
      </c>
      <c r="C22" s="25">
        <v>467</v>
      </c>
      <c r="D22" s="44">
        <v>555</v>
      </c>
      <c r="E22" s="44">
        <v>532</v>
      </c>
      <c r="F22" s="44">
        <v>474</v>
      </c>
      <c r="G22" s="44">
        <v>517</v>
      </c>
      <c r="H22" s="45">
        <v>629</v>
      </c>
      <c r="I22" s="44">
        <v>588</v>
      </c>
      <c r="J22" s="46">
        <v>619</v>
      </c>
      <c r="K22" s="44">
        <v>581</v>
      </c>
      <c r="L22" s="44">
        <v>595</v>
      </c>
      <c r="M22" s="44">
        <v>583</v>
      </c>
      <c r="N22" s="4">
        <f>SUM(B22:M22)</f>
        <v>6669</v>
      </c>
      <c r="O22" s="89"/>
      <c r="P22" s="85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37"/>
      <c r="NJ22" s="37"/>
      <c r="NK22" s="37"/>
      <c r="NL22" s="37"/>
      <c r="NM22" s="37"/>
      <c r="NN22" s="37"/>
      <c r="NO22" s="37"/>
      <c r="NP22" s="37"/>
      <c r="NQ22" s="37"/>
      <c r="NR22" s="37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37"/>
      <c r="SD22" s="37"/>
      <c r="SE22" s="37"/>
      <c r="SF22" s="37"/>
      <c r="SG22" s="37"/>
      <c r="SH22" s="37"/>
      <c r="SI22" s="37"/>
      <c r="SJ22" s="37"/>
      <c r="SK22" s="37"/>
      <c r="SL22" s="37"/>
      <c r="SM22" s="37"/>
      <c r="SN22" s="37"/>
      <c r="SO22" s="37"/>
      <c r="SP22" s="37"/>
      <c r="SQ22" s="37"/>
      <c r="SR22" s="37"/>
      <c r="SS22" s="37"/>
      <c r="ST22" s="37"/>
      <c r="SU22" s="37"/>
      <c r="SV22" s="37"/>
      <c r="SW22" s="37"/>
      <c r="SX22" s="37"/>
      <c r="SY22" s="37"/>
      <c r="SZ22" s="37"/>
      <c r="TA22" s="37"/>
      <c r="TB22" s="37"/>
      <c r="TC22" s="37"/>
      <c r="TD22" s="37"/>
      <c r="TE22" s="37"/>
      <c r="TF22" s="37"/>
      <c r="TG22" s="37"/>
      <c r="TH22" s="37"/>
      <c r="TI22" s="37"/>
      <c r="TJ22" s="37"/>
      <c r="TK22" s="37"/>
      <c r="TL22" s="37"/>
      <c r="TM22" s="37"/>
      <c r="TN22" s="37"/>
      <c r="TO22" s="37"/>
      <c r="TP22" s="37"/>
      <c r="TQ22" s="37"/>
      <c r="TR22" s="37"/>
      <c r="TS22" s="37"/>
      <c r="TT22" s="37"/>
      <c r="TU22" s="37"/>
      <c r="TV22" s="37"/>
      <c r="TW22" s="37"/>
      <c r="TX22" s="37"/>
      <c r="TY22" s="37"/>
      <c r="TZ22" s="37"/>
      <c r="UA22" s="37"/>
      <c r="UB22" s="37"/>
      <c r="UC22" s="37"/>
      <c r="UD22" s="37"/>
      <c r="UE22" s="37"/>
      <c r="UF22" s="37"/>
      <c r="UG22" s="37"/>
      <c r="UH22" s="37"/>
      <c r="UI22" s="37"/>
      <c r="UJ22" s="37"/>
      <c r="UK22" s="37"/>
      <c r="UL22" s="37"/>
      <c r="UM22" s="37"/>
      <c r="UN22" s="37"/>
      <c r="UO22" s="37"/>
      <c r="UP22" s="37"/>
      <c r="UQ22" s="37"/>
      <c r="UR22" s="37"/>
      <c r="US22" s="37"/>
      <c r="UT22" s="37"/>
      <c r="UU22" s="37"/>
      <c r="UV22" s="37"/>
      <c r="UW22" s="37"/>
      <c r="UX22" s="37"/>
      <c r="UY22" s="37"/>
      <c r="UZ22" s="37"/>
      <c r="VA22" s="37"/>
      <c r="VB22" s="37"/>
      <c r="VC22" s="37"/>
      <c r="VD22" s="37"/>
      <c r="VE22" s="37"/>
      <c r="VF22" s="37"/>
      <c r="VG22" s="37"/>
      <c r="VH22" s="37"/>
      <c r="VI22" s="37"/>
      <c r="VJ22" s="37"/>
      <c r="VK22" s="37"/>
      <c r="VL22" s="37"/>
      <c r="VM22" s="37"/>
      <c r="VN22" s="37"/>
      <c r="VO22" s="37"/>
      <c r="VP22" s="37"/>
      <c r="VQ22" s="37"/>
      <c r="VR22" s="37"/>
      <c r="VS22" s="37"/>
      <c r="VT22" s="37"/>
      <c r="VU22" s="37"/>
      <c r="VV22" s="37"/>
      <c r="VW22" s="37"/>
      <c r="VX22" s="37"/>
      <c r="VY22" s="37"/>
      <c r="VZ22" s="37"/>
      <c r="WA22" s="37"/>
      <c r="WB22" s="37"/>
      <c r="WC22" s="37"/>
      <c r="WD22" s="37"/>
      <c r="WE22" s="37"/>
      <c r="WF22" s="37"/>
      <c r="WG22" s="37"/>
      <c r="WH22" s="37"/>
      <c r="WI22" s="37"/>
      <c r="WJ22" s="37"/>
      <c r="WK22" s="37"/>
      <c r="WL22" s="37"/>
      <c r="WM22" s="37"/>
      <c r="WN22" s="37"/>
      <c r="WO22" s="37"/>
      <c r="WP22" s="37"/>
      <c r="WQ22" s="37"/>
      <c r="WR22" s="37"/>
      <c r="WS22" s="37"/>
      <c r="WT22" s="37"/>
      <c r="WU22" s="37"/>
      <c r="WV22" s="37"/>
      <c r="WW22" s="37"/>
      <c r="WX22" s="37"/>
      <c r="WY22" s="37"/>
      <c r="WZ22" s="37"/>
      <c r="XA22" s="37"/>
      <c r="XB22" s="37"/>
      <c r="XC22" s="37"/>
      <c r="XD22" s="37"/>
      <c r="XE22" s="37"/>
      <c r="XF22" s="37"/>
      <c r="XG22" s="37"/>
      <c r="XH22" s="37"/>
      <c r="XI22" s="37"/>
      <c r="XJ22" s="37"/>
      <c r="XK22" s="37"/>
      <c r="XL22" s="37"/>
      <c r="XM22" s="37"/>
      <c r="XN22" s="37"/>
      <c r="XO22" s="37"/>
      <c r="XP22" s="37"/>
      <c r="XQ22" s="37"/>
      <c r="XR22" s="37"/>
      <c r="XS22" s="37"/>
      <c r="XT22" s="37"/>
      <c r="XU22" s="37"/>
      <c r="XV22" s="37"/>
      <c r="XW22" s="37"/>
      <c r="XX22" s="37"/>
      <c r="XY22" s="37"/>
      <c r="XZ22" s="37"/>
      <c r="YA22" s="37"/>
      <c r="YB22" s="37"/>
      <c r="YC22" s="37"/>
      <c r="YD22" s="37"/>
      <c r="YE22" s="37"/>
      <c r="YF22" s="37"/>
      <c r="YG22" s="37"/>
      <c r="YH22" s="37"/>
      <c r="YI22" s="37"/>
      <c r="YJ22" s="37"/>
      <c r="YK22" s="37"/>
      <c r="YL22" s="37"/>
      <c r="YM22" s="37"/>
      <c r="YN22" s="37"/>
      <c r="YO22" s="37"/>
      <c r="YP22" s="37"/>
      <c r="YQ22" s="37"/>
      <c r="YR22" s="37"/>
      <c r="YS22" s="37"/>
      <c r="YT22" s="37"/>
      <c r="YU22" s="37"/>
      <c r="YV22" s="37"/>
      <c r="YW22" s="37"/>
      <c r="YX22" s="37"/>
      <c r="YY22" s="37"/>
      <c r="YZ22" s="37"/>
      <c r="ZA22" s="37"/>
      <c r="ZB22" s="37"/>
      <c r="ZC22" s="37"/>
      <c r="ZD22" s="37"/>
      <c r="ZE22" s="37"/>
      <c r="ZF22" s="37"/>
      <c r="ZG22" s="37"/>
      <c r="ZH22" s="37"/>
      <c r="ZI22" s="37"/>
      <c r="ZJ22" s="37"/>
      <c r="ZK22" s="37"/>
      <c r="ZL22" s="37"/>
      <c r="ZM22" s="37"/>
      <c r="ZN22" s="37"/>
      <c r="ZO22" s="37"/>
      <c r="ZP22" s="37"/>
      <c r="ZQ22" s="37"/>
      <c r="ZR22" s="37"/>
      <c r="ZS22" s="37"/>
      <c r="ZT22" s="37"/>
      <c r="ZU22" s="37"/>
      <c r="ZV22" s="37"/>
      <c r="ZW22" s="37"/>
      <c r="ZX22" s="37"/>
      <c r="ZY22" s="37"/>
      <c r="ZZ22" s="37"/>
      <c r="AAA22" s="37"/>
      <c r="AAB22" s="37"/>
      <c r="AAC22" s="37"/>
      <c r="AAD22" s="37"/>
      <c r="AAE22" s="37"/>
      <c r="AAF22" s="37"/>
      <c r="AAG22" s="37"/>
      <c r="AAH22" s="37"/>
      <c r="AAI22" s="37"/>
      <c r="AAJ22" s="37"/>
      <c r="AAK22" s="37"/>
      <c r="AAL22" s="37"/>
      <c r="AAM22" s="37"/>
      <c r="AAN22" s="37"/>
      <c r="AAO22" s="37"/>
      <c r="AAP22" s="37"/>
      <c r="AAQ22" s="37"/>
      <c r="AAR22" s="37"/>
      <c r="AAS22" s="37"/>
      <c r="AAT22" s="37"/>
      <c r="AAU22" s="37"/>
      <c r="AAV22" s="37"/>
      <c r="AAW22" s="37"/>
      <c r="AAX22" s="37"/>
      <c r="AAY22" s="37"/>
      <c r="AAZ22" s="37"/>
      <c r="ABA22" s="37"/>
      <c r="ABB22" s="37"/>
      <c r="ABC22" s="37"/>
      <c r="ABD22" s="37"/>
      <c r="ABE22" s="37"/>
      <c r="ABF22" s="37"/>
      <c r="ABG22" s="37"/>
      <c r="ABH22" s="37"/>
      <c r="ABI22" s="37"/>
      <c r="ABJ22" s="37"/>
      <c r="ABK22" s="37"/>
      <c r="ABL22" s="37"/>
      <c r="ABM22" s="37"/>
      <c r="ABN22" s="37"/>
      <c r="ABO22" s="37"/>
      <c r="ABP22" s="37"/>
      <c r="ABQ22" s="37"/>
      <c r="ABR22" s="37"/>
      <c r="ABS22" s="37"/>
      <c r="ABT22" s="37"/>
      <c r="ABU22" s="37"/>
      <c r="ABV22" s="37"/>
      <c r="ABW22" s="37"/>
      <c r="ABX22" s="37"/>
      <c r="ABY22" s="37"/>
      <c r="ABZ22" s="37"/>
      <c r="ACA22" s="37"/>
      <c r="ACB22" s="37"/>
      <c r="ACC22" s="37"/>
      <c r="ACD22" s="37"/>
      <c r="ACE22" s="37"/>
      <c r="ACF22" s="37"/>
      <c r="ACG22" s="37"/>
      <c r="ACH22" s="37"/>
      <c r="ACI22" s="37"/>
      <c r="ACJ22" s="37"/>
      <c r="ACK22" s="37"/>
      <c r="ACL22" s="37"/>
      <c r="ACM22" s="37"/>
      <c r="ACN22" s="37"/>
      <c r="ACO22" s="37"/>
      <c r="ACP22" s="37"/>
      <c r="ACQ22" s="37"/>
      <c r="ACR22" s="37"/>
      <c r="ACS22" s="37"/>
      <c r="ACT22" s="37"/>
      <c r="ACU22" s="37"/>
      <c r="ACV22" s="37"/>
      <c r="ACW22" s="37"/>
      <c r="ACX22" s="37"/>
      <c r="ACY22" s="37"/>
      <c r="ACZ22" s="37"/>
      <c r="ADA22" s="37"/>
      <c r="ADB22" s="37"/>
      <c r="ADC22" s="37"/>
      <c r="ADD22" s="37"/>
      <c r="ADE22" s="37"/>
      <c r="ADF22" s="37"/>
      <c r="ADG22" s="37"/>
      <c r="ADH22" s="37"/>
      <c r="ADI22" s="37"/>
      <c r="ADJ22" s="37"/>
      <c r="ADK22" s="37"/>
      <c r="ADL22" s="37"/>
      <c r="ADM22" s="37"/>
      <c r="ADN22" s="37"/>
      <c r="ADO22" s="37"/>
      <c r="ADP22" s="37"/>
      <c r="ADQ22" s="37"/>
      <c r="ADR22" s="37"/>
      <c r="ADS22" s="37"/>
      <c r="ADT22" s="37"/>
      <c r="ADU22" s="37"/>
      <c r="ADV22" s="37"/>
      <c r="ADW22" s="37"/>
      <c r="ADX22" s="37"/>
      <c r="ADY22" s="37"/>
      <c r="ADZ22" s="37"/>
      <c r="AEA22" s="37"/>
      <c r="AEB22" s="37"/>
      <c r="AEC22" s="37"/>
      <c r="AED22" s="37"/>
      <c r="AEE22" s="37"/>
      <c r="AEF22" s="37"/>
      <c r="AEG22" s="37"/>
      <c r="AEH22" s="37"/>
      <c r="AEI22" s="37"/>
      <c r="AEJ22" s="37"/>
      <c r="AEK22" s="37"/>
      <c r="AEL22" s="37"/>
      <c r="AEM22" s="37"/>
      <c r="AEN22" s="37"/>
      <c r="AEO22" s="37"/>
      <c r="AEP22" s="37"/>
      <c r="AEQ22" s="37"/>
      <c r="AER22" s="37"/>
      <c r="AES22" s="37"/>
      <c r="AET22" s="37"/>
      <c r="AEU22" s="37"/>
      <c r="AEV22" s="37"/>
      <c r="AEW22" s="37"/>
      <c r="AEX22" s="37"/>
      <c r="AEY22" s="37"/>
      <c r="AEZ22" s="37"/>
      <c r="AFA22" s="37"/>
      <c r="AFB22" s="37"/>
      <c r="AFC22" s="37"/>
      <c r="AFD22" s="37"/>
      <c r="AFE22" s="37"/>
      <c r="AFF22" s="37"/>
      <c r="AFG22" s="37"/>
      <c r="AFH22" s="37"/>
      <c r="AFI22" s="37"/>
      <c r="AFJ22" s="37"/>
      <c r="AFK22" s="37"/>
      <c r="AFL22" s="37"/>
      <c r="AFM22" s="37"/>
      <c r="AFN22" s="37"/>
      <c r="AFO22" s="37"/>
      <c r="AFP22" s="37"/>
      <c r="AFQ22" s="37"/>
      <c r="AFR22" s="37"/>
      <c r="AFS22" s="37"/>
      <c r="AFT22" s="37"/>
      <c r="AFU22" s="37"/>
      <c r="AFV22" s="37"/>
      <c r="AFW22" s="37"/>
      <c r="AFX22" s="37"/>
      <c r="AFY22" s="37"/>
      <c r="AFZ22" s="37"/>
      <c r="AGA22" s="37"/>
      <c r="AGB22" s="37"/>
      <c r="AGC22" s="37"/>
      <c r="AGD22" s="37"/>
      <c r="AGE22" s="37"/>
      <c r="AGF22" s="37"/>
      <c r="AGG22" s="37"/>
      <c r="AGH22" s="37"/>
      <c r="AGI22" s="37"/>
      <c r="AGJ22" s="37"/>
      <c r="AGK22" s="37"/>
      <c r="AGL22" s="37"/>
      <c r="AGM22" s="37"/>
      <c r="AGN22" s="37"/>
      <c r="AGO22" s="37"/>
      <c r="AGP22" s="37"/>
      <c r="AGQ22" s="37"/>
      <c r="AGR22" s="37"/>
      <c r="AGS22" s="37"/>
      <c r="AGT22" s="37"/>
      <c r="AGU22" s="37"/>
      <c r="AGV22" s="37"/>
      <c r="AGW22" s="37"/>
      <c r="AGX22" s="37"/>
      <c r="AGY22" s="37"/>
      <c r="AGZ22" s="37"/>
      <c r="AHA22" s="37"/>
      <c r="AHB22" s="37"/>
      <c r="AHC22" s="37"/>
      <c r="AHD22" s="37"/>
      <c r="AHE22" s="37"/>
      <c r="AHF22" s="37"/>
      <c r="AHG22" s="37"/>
      <c r="AHH22" s="37"/>
      <c r="AHI22" s="37"/>
      <c r="AHJ22" s="37"/>
      <c r="AHK22" s="37"/>
      <c r="AHL22" s="37"/>
      <c r="AHM22" s="37"/>
      <c r="AHN22" s="37"/>
      <c r="AHO22" s="37"/>
      <c r="AHP22" s="37"/>
      <c r="AHQ22" s="37"/>
      <c r="AHR22" s="37"/>
      <c r="AHS22" s="37"/>
      <c r="AHT22" s="37"/>
      <c r="AHU22" s="37"/>
      <c r="AHV22" s="37"/>
      <c r="AHW22" s="37"/>
      <c r="AHX22" s="37"/>
      <c r="AHY22" s="37"/>
      <c r="AHZ22" s="37"/>
      <c r="AIA22" s="37"/>
      <c r="AIB22" s="37"/>
      <c r="AIC22" s="37"/>
      <c r="AID22" s="37"/>
      <c r="AIE22" s="37"/>
      <c r="AIF22" s="37"/>
      <c r="AIG22" s="37"/>
      <c r="AIH22" s="37"/>
      <c r="AII22" s="37"/>
      <c r="AIJ22" s="37"/>
      <c r="AIK22" s="37"/>
      <c r="AIL22" s="37"/>
      <c r="AIM22" s="37"/>
      <c r="AIN22" s="37"/>
      <c r="AIO22" s="37"/>
      <c r="AIP22" s="37"/>
      <c r="AIQ22" s="37"/>
      <c r="AIR22" s="37"/>
      <c r="AIS22" s="37"/>
      <c r="AIT22" s="37"/>
      <c r="AIU22" s="37"/>
      <c r="AIV22" s="37"/>
      <c r="AIW22" s="37"/>
      <c r="AIX22" s="37"/>
      <c r="AIY22" s="37"/>
      <c r="AIZ22" s="37"/>
      <c r="AJA22" s="37"/>
      <c r="AJB22" s="37"/>
      <c r="AJC22" s="37"/>
      <c r="AJD22" s="37"/>
      <c r="AJE22" s="37"/>
      <c r="AJF22" s="37"/>
      <c r="AJG22" s="37"/>
      <c r="AJH22" s="37"/>
      <c r="AJI22" s="37"/>
      <c r="AJJ22" s="37"/>
      <c r="AJK22" s="37"/>
      <c r="AJL22" s="37"/>
      <c r="AJM22" s="37"/>
      <c r="AJN22" s="37"/>
      <c r="AJO22" s="37"/>
      <c r="AJP22" s="37"/>
      <c r="AJQ22" s="37"/>
      <c r="AJR22" s="37"/>
      <c r="AJS22" s="37"/>
      <c r="AJT22" s="37"/>
      <c r="AJU22" s="37"/>
      <c r="AJV22" s="37"/>
      <c r="AJW22" s="37"/>
      <c r="AJX22" s="37"/>
      <c r="AJY22" s="37"/>
      <c r="AJZ22" s="37"/>
      <c r="AKA22" s="37"/>
      <c r="AKB22" s="37"/>
      <c r="AKC22" s="37"/>
      <c r="AKD22" s="37"/>
      <c r="AKE22" s="37"/>
      <c r="AKF22" s="37"/>
      <c r="AKG22" s="37"/>
      <c r="AKH22" s="37"/>
      <c r="AKI22" s="37"/>
      <c r="AKJ22" s="37"/>
      <c r="AKK22" s="37"/>
      <c r="AKL22" s="37"/>
      <c r="AKM22" s="37"/>
      <c r="AKN22" s="37"/>
      <c r="AKO22" s="37"/>
      <c r="AKP22" s="37"/>
      <c r="AKQ22" s="37"/>
      <c r="AKR22" s="37"/>
      <c r="AKS22" s="37"/>
      <c r="AKT22" s="37"/>
      <c r="AKU22" s="37"/>
      <c r="AKV22" s="37"/>
      <c r="AKW22" s="37"/>
      <c r="AKX22" s="37"/>
      <c r="AKY22" s="37"/>
      <c r="AKZ22" s="37"/>
      <c r="ALA22" s="37"/>
      <c r="ALB22" s="37"/>
      <c r="ALC22" s="37"/>
      <c r="ALD22" s="37"/>
      <c r="ALE22" s="37"/>
      <c r="ALF22" s="37"/>
      <c r="ALG22" s="37"/>
      <c r="ALH22" s="37"/>
      <c r="ALI22" s="37"/>
      <c r="ALJ22" s="37"/>
      <c r="ALK22" s="37"/>
      <c r="ALL22" s="37"/>
      <c r="ALM22" s="37"/>
      <c r="ALN22" s="37"/>
      <c r="ALO22" s="37"/>
      <c r="ALP22" s="37"/>
      <c r="ALQ22" s="37"/>
      <c r="ALR22" s="37"/>
      <c r="ALS22" s="37"/>
      <c r="ALT22" s="37"/>
      <c r="ALU22" s="37"/>
      <c r="ALV22" s="37"/>
      <c r="ALW22" s="37"/>
      <c r="ALX22" s="37"/>
      <c r="ALY22" s="37"/>
      <c r="ALZ22" s="37"/>
      <c r="AMA22" s="37"/>
      <c r="AMB22" s="37"/>
      <c r="AMC22" s="37"/>
      <c r="AMD22" s="37"/>
      <c r="AME22" s="37"/>
      <c r="AMF22" s="37"/>
      <c r="AMG22" s="37"/>
      <c r="AMH22" s="37"/>
    </row>
    <row r="23" spans="1:1022" ht="14.85" customHeight="1" x14ac:dyDescent="0.25">
      <c r="A23" s="39" t="s">
        <v>17</v>
      </c>
      <c r="B23" s="55">
        <f>B22/B21*100</f>
        <v>101.14722753346079</v>
      </c>
      <c r="C23" s="55">
        <f t="shared" ref="C23:M23" si="4">C22/C21*100</f>
        <v>94.918699186991873</v>
      </c>
      <c r="D23" s="55">
        <f t="shared" si="4"/>
        <v>112.80487804878048</v>
      </c>
      <c r="E23" s="55">
        <f t="shared" si="4"/>
        <v>95.340501792114694</v>
      </c>
      <c r="F23" s="55">
        <f t="shared" si="4"/>
        <v>87.292817679558013</v>
      </c>
      <c r="G23" s="55">
        <f t="shared" si="4"/>
        <v>101.17416829745598</v>
      </c>
      <c r="H23" s="55">
        <f t="shared" si="4"/>
        <v>107.7054794520548</v>
      </c>
      <c r="I23" s="55">
        <f t="shared" si="4"/>
        <v>94.991922455573501</v>
      </c>
      <c r="J23" s="55">
        <f t="shared" si="4"/>
        <v>97.174254317111462</v>
      </c>
      <c r="K23" s="72">
        <f t="shared" si="4"/>
        <v>100.51903114186851</v>
      </c>
      <c r="L23" s="72">
        <f t="shared" si="4"/>
        <v>111.8421052631579</v>
      </c>
      <c r="M23" s="72">
        <f t="shared" si="4"/>
        <v>103.92156862745099</v>
      </c>
      <c r="N23" s="15">
        <f>N22/N21*100</f>
        <v>100.58823529411765</v>
      </c>
      <c r="O23" s="22" t="s">
        <v>25</v>
      </c>
      <c r="P23" s="85"/>
    </row>
    <row r="24" spans="1:1022" s="51" customFormat="1" ht="15" x14ac:dyDescent="0.25">
      <c r="N24" s="52"/>
      <c r="O24" s="52"/>
      <c r="P24" s="53"/>
      <c r="Q24" s="75"/>
    </row>
    <row r="25" spans="1:1022" ht="30.75" customHeight="1" x14ac:dyDescent="0.25">
      <c r="A25" s="90" t="s">
        <v>26</v>
      </c>
      <c r="B25" s="91" t="s">
        <v>27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2" t="s">
        <v>54</v>
      </c>
      <c r="O25" s="94" t="s">
        <v>53</v>
      </c>
      <c r="P25" s="35" t="s">
        <v>28</v>
      </c>
    </row>
    <row r="26" spans="1:1022" ht="18" customHeight="1" x14ac:dyDescent="0.2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3"/>
      <c r="O26" s="95"/>
      <c r="P26" s="36" t="s">
        <v>29</v>
      </c>
    </row>
    <row r="27" spans="1:1022" ht="14.1" customHeight="1" x14ac:dyDescent="0.25">
      <c r="A27" s="90"/>
      <c r="B27" s="6" t="s">
        <v>30</v>
      </c>
      <c r="C27" s="6" t="s">
        <v>31</v>
      </c>
      <c r="D27" s="6" t="s">
        <v>32</v>
      </c>
      <c r="E27" s="6" t="s">
        <v>33</v>
      </c>
      <c r="F27" s="6" t="s">
        <v>34</v>
      </c>
      <c r="G27" s="6" t="s">
        <v>35</v>
      </c>
      <c r="H27" s="6" t="s">
        <v>36</v>
      </c>
      <c r="I27" s="6" t="s">
        <v>37</v>
      </c>
      <c r="J27" s="6" t="s">
        <v>38</v>
      </c>
      <c r="K27" s="6" t="s">
        <v>39</v>
      </c>
      <c r="L27" s="6" t="s">
        <v>40</v>
      </c>
      <c r="M27" s="11" t="s">
        <v>41</v>
      </c>
      <c r="N27" s="93"/>
      <c r="O27" s="95"/>
    </row>
    <row r="28" spans="1:1022" ht="14.1" customHeight="1" x14ac:dyDescent="0.25">
      <c r="A28" s="38" t="s">
        <v>42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93"/>
      <c r="O28" s="95"/>
    </row>
    <row r="29" spans="1:1022" ht="15" x14ac:dyDescent="0.25">
      <c r="A29" s="2">
        <v>2020</v>
      </c>
      <c r="B29" s="8">
        <v>8706</v>
      </c>
      <c r="C29" s="8">
        <v>9122</v>
      </c>
      <c r="D29" s="58">
        <v>8189</v>
      </c>
      <c r="E29" s="58">
        <v>8625</v>
      </c>
      <c r="F29" s="58">
        <v>8602</v>
      </c>
      <c r="G29" s="58">
        <v>8325</v>
      </c>
      <c r="H29" s="59">
        <v>10023</v>
      </c>
      <c r="I29" s="58">
        <v>8730</v>
      </c>
      <c r="J29" s="60">
        <v>8123</v>
      </c>
      <c r="K29" s="58">
        <v>8353</v>
      </c>
      <c r="L29" s="58">
        <v>10835</v>
      </c>
      <c r="M29" s="58">
        <v>17321</v>
      </c>
      <c r="N29" s="17">
        <f>SUM(B29:M29)</f>
        <v>114954</v>
      </c>
      <c r="O29" s="102">
        <f>N30-N29</f>
        <v>20947</v>
      </c>
      <c r="P29" s="97" t="s">
        <v>60</v>
      </c>
    </row>
    <row r="30" spans="1:1022" ht="14.1" customHeight="1" x14ac:dyDescent="0.25">
      <c r="A30" s="3">
        <v>2021</v>
      </c>
      <c r="B30" s="3">
        <v>10417</v>
      </c>
      <c r="C30" s="3">
        <v>10166</v>
      </c>
      <c r="D30" s="61">
        <v>12952</v>
      </c>
      <c r="E30" s="61">
        <v>12659</v>
      </c>
      <c r="F30" s="61">
        <v>10525</v>
      </c>
      <c r="G30" s="61">
        <v>9098</v>
      </c>
      <c r="H30" s="62">
        <f>H34+H38+H42+H46</f>
        <v>8417</v>
      </c>
      <c r="I30" s="61">
        <v>8447</v>
      </c>
      <c r="J30" s="70">
        <v>11032</v>
      </c>
      <c r="K30" s="61">
        <v>14666</v>
      </c>
      <c r="L30" s="61">
        <v>15113</v>
      </c>
      <c r="M30" s="61">
        <v>12409</v>
      </c>
      <c r="N30" s="18">
        <f>SUM(B30:M30)</f>
        <v>135901</v>
      </c>
      <c r="O30" s="102"/>
      <c r="P30" s="98"/>
      <c r="S30" s="77"/>
    </row>
    <row r="31" spans="1:1022" ht="12.75" customHeight="1" x14ac:dyDescent="0.25">
      <c r="A31" s="56" t="s">
        <v>17</v>
      </c>
      <c r="B31" s="57">
        <f>B30/B29*100</f>
        <v>119.65311279577303</v>
      </c>
      <c r="C31" s="57">
        <f t="shared" ref="C31:M31" si="5">C30/C29*100</f>
        <v>111.44485858364395</v>
      </c>
      <c r="D31" s="64">
        <f t="shared" si="5"/>
        <v>158.16338991329832</v>
      </c>
      <c r="E31" s="64">
        <f t="shared" si="5"/>
        <v>146.77101449275364</v>
      </c>
      <c r="F31" s="64">
        <f t="shared" si="5"/>
        <v>122.3552662171588</v>
      </c>
      <c r="G31" s="64">
        <f t="shared" si="5"/>
        <v>109.2852852852853</v>
      </c>
      <c r="H31" s="64">
        <f t="shared" si="5"/>
        <v>83.976853237553627</v>
      </c>
      <c r="I31" s="64">
        <f t="shared" si="5"/>
        <v>96.758304696449031</v>
      </c>
      <c r="J31" s="64">
        <f t="shared" si="5"/>
        <v>135.81189215806967</v>
      </c>
      <c r="K31" s="64">
        <f t="shared" si="5"/>
        <v>175.57763677720578</v>
      </c>
      <c r="L31" s="64">
        <f t="shared" si="5"/>
        <v>139.48315643747117</v>
      </c>
      <c r="M31" s="64">
        <f t="shared" si="5"/>
        <v>71.641360198602854</v>
      </c>
      <c r="N31" s="20">
        <f>N30/N29*100</f>
        <v>118.22207143727057</v>
      </c>
      <c r="O31" s="26" t="s">
        <v>43</v>
      </c>
      <c r="P31" s="98"/>
    </row>
    <row r="32" spans="1:1022" ht="15" x14ac:dyDescent="0.25">
      <c r="A32" s="3" t="s">
        <v>44</v>
      </c>
      <c r="B32" s="8"/>
      <c r="C32" s="8"/>
      <c r="D32" s="58"/>
      <c r="E32" s="58"/>
      <c r="F32" s="58"/>
      <c r="G32" s="58"/>
      <c r="H32" s="59"/>
      <c r="I32" s="58"/>
      <c r="J32" s="60"/>
      <c r="K32" s="58"/>
      <c r="L32" s="58"/>
      <c r="M32" s="58"/>
      <c r="N32" s="21"/>
      <c r="O32" s="27"/>
      <c r="P32" s="32"/>
    </row>
    <row r="33" spans="1:16" ht="15" x14ac:dyDescent="0.25">
      <c r="A33" s="2">
        <v>2020</v>
      </c>
      <c r="B33" s="8">
        <v>2480</v>
      </c>
      <c r="C33" s="8">
        <v>2321</v>
      </c>
      <c r="D33" s="58">
        <v>2293</v>
      </c>
      <c r="E33" s="58">
        <v>2057</v>
      </c>
      <c r="F33" s="58">
        <v>2087</v>
      </c>
      <c r="G33" s="58">
        <v>2127</v>
      </c>
      <c r="H33" s="59">
        <v>2520</v>
      </c>
      <c r="I33" s="58">
        <v>2311</v>
      </c>
      <c r="J33" s="60">
        <v>2108</v>
      </c>
      <c r="K33" s="58">
        <v>2178</v>
      </c>
      <c r="L33" s="58">
        <v>2733</v>
      </c>
      <c r="M33" s="58">
        <v>4535</v>
      </c>
      <c r="N33" s="21">
        <f>SUM(B33:M33)</f>
        <v>29750</v>
      </c>
      <c r="O33" s="96">
        <f>N34-N33</f>
        <v>4817</v>
      </c>
      <c r="P33" s="97" t="s">
        <v>64</v>
      </c>
    </row>
    <row r="34" spans="1:16" ht="14.1" customHeight="1" x14ac:dyDescent="0.25">
      <c r="A34" s="3">
        <v>2021</v>
      </c>
      <c r="B34" s="3">
        <v>2791</v>
      </c>
      <c r="C34" s="3">
        <v>2509</v>
      </c>
      <c r="D34" s="61">
        <v>3185</v>
      </c>
      <c r="E34" s="61">
        <v>3130</v>
      </c>
      <c r="F34" s="61">
        <v>2614</v>
      </c>
      <c r="G34" s="61">
        <v>2459</v>
      </c>
      <c r="H34" s="62">
        <v>2246</v>
      </c>
      <c r="I34" s="61">
        <v>2178</v>
      </c>
      <c r="J34" s="63">
        <v>2623</v>
      </c>
      <c r="K34" s="61">
        <v>3518</v>
      </c>
      <c r="L34" s="61">
        <v>4146</v>
      </c>
      <c r="M34" s="61">
        <v>3168</v>
      </c>
      <c r="N34" s="18">
        <f>SUM(B34:M34)</f>
        <v>34567</v>
      </c>
      <c r="O34" s="96"/>
      <c r="P34" s="98"/>
    </row>
    <row r="35" spans="1:16" ht="14.25" customHeight="1" x14ac:dyDescent="0.25">
      <c r="A35" s="56" t="s">
        <v>17</v>
      </c>
      <c r="B35" s="57">
        <f>B34/B33*100</f>
        <v>112.54032258064517</v>
      </c>
      <c r="C35" s="57">
        <f t="shared" ref="C35:M35" si="6">C34/C33*100</f>
        <v>108.0999569151228</v>
      </c>
      <c r="D35" s="64">
        <f t="shared" si="6"/>
        <v>138.90100305276928</v>
      </c>
      <c r="E35" s="64">
        <f t="shared" si="6"/>
        <v>152.16334467671368</v>
      </c>
      <c r="F35" s="64">
        <f t="shared" si="6"/>
        <v>125.25155725922377</v>
      </c>
      <c r="G35" s="64">
        <f t="shared" si="6"/>
        <v>115.6088387400094</v>
      </c>
      <c r="H35" s="64">
        <f t="shared" si="6"/>
        <v>89.126984126984127</v>
      </c>
      <c r="I35" s="64">
        <f t="shared" si="6"/>
        <v>94.244915620943317</v>
      </c>
      <c r="J35" s="64">
        <f t="shared" si="6"/>
        <v>124.43074003795067</v>
      </c>
      <c r="K35" s="64">
        <f t="shared" si="6"/>
        <v>161.52433425160697</v>
      </c>
      <c r="L35" s="64">
        <f t="shared" si="6"/>
        <v>151.70142700329308</v>
      </c>
      <c r="M35" s="64">
        <f t="shared" si="6"/>
        <v>69.856670341786113</v>
      </c>
      <c r="N35" s="20">
        <f>N34/N33*100</f>
        <v>116.19159663865545</v>
      </c>
      <c r="O35" s="26" t="s">
        <v>45</v>
      </c>
      <c r="P35" s="98"/>
    </row>
    <row r="36" spans="1:16" ht="14.1" customHeight="1" x14ac:dyDescent="0.25">
      <c r="A36" s="3" t="s">
        <v>46</v>
      </c>
      <c r="B36" s="8"/>
      <c r="C36" s="8"/>
      <c r="D36" s="58"/>
      <c r="E36" s="58"/>
      <c r="F36" s="58"/>
      <c r="G36" s="58"/>
      <c r="H36" s="59"/>
      <c r="I36" s="58"/>
      <c r="J36" s="60"/>
      <c r="K36" s="58"/>
      <c r="L36" s="58"/>
      <c r="M36" s="58"/>
      <c r="N36" s="21"/>
      <c r="O36" s="27"/>
      <c r="P36" s="98"/>
    </row>
    <row r="37" spans="1:16" ht="15" x14ac:dyDescent="0.25">
      <c r="A37" s="2">
        <v>2020</v>
      </c>
      <c r="B37" s="8">
        <v>2211</v>
      </c>
      <c r="C37" s="8">
        <v>2091</v>
      </c>
      <c r="D37" s="58">
        <v>2080</v>
      </c>
      <c r="E37" s="58">
        <v>2188</v>
      </c>
      <c r="F37" s="58">
        <v>1791</v>
      </c>
      <c r="G37" s="58">
        <v>1900</v>
      </c>
      <c r="H37" s="59">
        <v>2290</v>
      </c>
      <c r="I37" s="58">
        <v>2012</v>
      </c>
      <c r="J37" s="60">
        <v>1804</v>
      </c>
      <c r="K37" s="58">
        <v>1963</v>
      </c>
      <c r="L37" s="58">
        <v>2776</v>
      </c>
      <c r="M37" s="58">
        <v>3926</v>
      </c>
      <c r="N37" s="21">
        <f>SUM(B37:M37)</f>
        <v>27032</v>
      </c>
      <c r="O37" s="96">
        <f>N38-N37</f>
        <v>4687</v>
      </c>
      <c r="P37" s="103" t="s">
        <v>61</v>
      </c>
    </row>
    <row r="38" spans="1:16" ht="14.25" customHeight="1" x14ac:dyDescent="0.25">
      <c r="A38" s="3">
        <v>2021</v>
      </c>
      <c r="B38" s="3">
        <v>2691</v>
      </c>
      <c r="C38" s="3">
        <v>2358</v>
      </c>
      <c r="D38" s="61">
        <v>3261</v>
      </c>
      <c r="E38" s="61">
        <v>2986</v>
      </c>
      <c r="F38" s="61">
        <v>2325</v>
      </c>
      <c r="G38" s="61">
        <v>2148</v>
      </c>
      <c r="H38" s="62">
        <v>1988</v>
      </c>
      <c r="I38" s="61">
        <v>1964</v>
      </c>
      <c r="J38" s="63">
        <v>2622</v>
      </c>
      <c r="K38" s="61">
        <v>3464</v>
      </c>
      <c r="L38" s="61">
        <v>3238</v>
      </c>
      <c r="M38" s="61">
        <v>2674</v>
      </c>
      <c r="N38" s="18">
        <f>SUM(B38:M38)</f>
        <v>31719</v>
      </c>
      <c r="O38" s="96"/>
      <c r="P38" s="104"/>
    </row>
    <row r="39" spans="1:16" ht="15.75" customHeight="1" x14ac:dyDescent="0.25">
      <c r="A39" s="56" t="s">
        <v>17</v>
      </c>
      <c r="B39" s="67">
        <f>B38/B37*100</f>
        <v>121.70963364993214</v>
      </c>
      <c r="C39" s="67">
        <f t="shared" ref="C39:M39" si="7">C38/C37*100</f>
        <v>112.7690100430416</v>
      </c>
      <c r="D39" s="67">
        <f t="shared" si="7"/>
        <v>156.77884615384616</v>
      </c>
      <c r="E39" s="67">
        <f t="shared" si="7"/>
        <v>136.47166361974405</v>
      </c>
      <c r="F39" s="67">
        <f t="shared" si="7"/>
        <v>129.81574539363484</v>
      </c>
      <c r="G39" s="67">
        <f t="shared" si="7"/>
        <v>113.05263157894736</v>
      </c>
      <c r="H39" s="67">
        <f t="shared" si="7"/>
        <v>86.812227074235807</v>
      </c>
      <c r="I39" s="67">
        <f t="shared" si="7"/>
        <v>97.614314115308147</v>
      </c>
      <c r="J39" s="67">
        <f t="shared" si="7"/>
        <v>145.34368070953437</v>
      </c>
      <c r="K39" s="73">
        <f t="shared" si="7"/>
        <v>176.46459500764135</v>
      </c>
      <c r="L39" s="73">
        <f t="shared" si="7"/>
        <v>116.64265129682998</v>
      </c>
      <c r="M39" s="73">
        <f t="shared" si="7"/>
        <v>68.110035659704536</v>
      </c>
      <c r="N39" s="20">
        <f>N38/N37*100</f>
        <v>117.33870967741935</v>
      </c>
      <c r="O39" s="26" t="s">
        <v>47</v>
      </c>
      <c r="P39" s="104"/>
    </row>
    <row r="40" spans="1:16" ht="15" x14ac:dyDescent="0.25">
      <c r="A40" s="3" t="s">
        <v>48</v>
      </c>
      <c r="B40" s="2"/>
      <c r="C40" s="2"/>
      <c r="D40" s="65"/>
      <c r="E40" s="65"/>
      <c r="F40" s="65"/>
      <c r="G40" s="65"/>
      <c r="H40" s="59"/>
      <c r="I40" s="58"/>
      <c r="J40" s="66"/>
      <c r="K40" s="65"/>
      <c r="L40" s="65"/>
      <c r="M40" s="65"/>
      <c r="N40" s="21"/>
      <c r="O40" s="27"/>
      <c r="P40" s="33"/>
    </row>
    <row r="41" spans="1:16" ht="15" x14ac:dyDescent="0.25">
      <c r="A41" s="2">
        <v>2020</v>
      </c>
      <c r="B41" s="2">
        <v>2837</v>
      </c>
      <c r="C41" s="2">
        <v>3328</v>
      </c>
      <c r="D41" s="65">
        <v>2743</v>
      </c>
      <c r="E41" s="65">
        <v>3160</v>
      </c>
      <c r="F41" s="65">
        <v>3483</v>
      </c>
      <c r="G41" s="65">
        <v>3056</v>
      </c>
      <c r="H41" s="59">
        <v>3889</v>
      </c>
      <c r="I41" s="58">
        <v>3127</v>
      </c>
      <c r="J41" s="66">
        <v>3034</v>
      </c>
      <c r="K41" s="65">
        <v>3028</v>
      </c>
      <c r="L41" s="65">
        <v>3742</v>
      </c>
      <c r="M41" s="65">
        <v>6188</v>
      </c>
      <c r="N41" s="21">
        <f>SUM(B41:M41)</f>
        <v>41615</v>
      </c>
      <c r="O41" s="96">
        <f>N42-N41</f>
        <v>8687</v>
      </c>
      <c r="P41" s="97" t="s">
        <v>62</v>
      </c>
    </row>
    <row r="42" spans="1:16" ht="14.1" customHeight="1" x14ac:dyDescent="0.25">
      <c r="A42" s="3">
        <v>2021</v>
      </c>
      <c r="B42" s="3">
        <v>3621</v>
      </c>
      <c r="C42" s="3">
        <v>3791</v>
      </c>
      <c r="D42" s="61">
        <v>4768</v>
      </c>
      <c r="E42" s="61">
        <v>4873</v>
      </c>
      <c r="F42" s="61">
        <v>4038</v>
      </c>
      <c r="G42" s="61">
        <v>3196</v>
      </c>
      <c r="H42" s="62">
        <v>2902</v>
      </c>
      <c r="I42" s="61">
        <v>3056</v>
      </c>
      <c r="J42" s="63">
        <v>4242</v>
      </c>
      <c r="K42" s="61">
        <v>5576</v>
      </c>
      <c r="L42" s="61">
        <v>5521</v>
      </c>
      <c r="M42" s="61">
        <v>4718</v>
      </c>
      <c r="N42" s="18">
        <f>SUM(B42:M42)</f>
        <v>50302</v>
      </c>
      <c r="O42" s="96"/>
      <c r="P42" s="98"/>
    </row>
    <row r="43" spans="1:16" ht="13.5" customHeight="1" x14ac:dyDescent="0.25">
      <c r="A43" s="56" t="s">
        <v>17</v>
      </c>
      <c r="B43" s="68">
        <f>B42/B41*100</f>
        <v>127.63482551991541</v>
      </c>
      <c r="C43" s="68">
        <f t="shared" ref="C43:M43" si="8">C42/C41*100</f>
        <v>113.91225961538463</v>
      </c>
      <c r="D43" s="68">
        <f t="shared" si="8"/>
        <v>173.82427998541743</v>
      </c>
      <c r="E43" s="68">
        <f t="shared" si="8"/>
        <v>154.20886075949366</v>
      </c>
      <c r="F43" s="68">
        <f t="shared" si="8"/>
        <v>115.93453919035315</v>
      </c>
      <c r="G43" s="68">
        <f t="shared" si="8"/>
        <v>104.58115183246073</v>
      </c>
      <c r="H43" s="68">
        <f t="shared" si="8"/>
        <v>74.620725122139362</v>
      </c>
      <c r="I43" s="68">
        <f t="shared" si="8"/>
        <v>97.72945314998401</v>
      </c>
      <c r="J43" s="68">
        <f t="shared" si="8"/>
        <v>139.81542518127884</v>
      </c>
      <c r="K43" s="74">
        <f t="shared" si="8"/>
        <v>184.14795244385732</v>
      </c>
      <c r="L43" s="74">
        <f t="shared" si="8"/>
        <v>147.54142169962589</v>
      </c>
      <c r="M43" s="74">
        <f t="shared" si="8"/>
        <v>76.244343891402707</v>
      </c>
      <c r="N43" s="20">
        <f>N42/N41*100</f>
        <v>120.87468460891506</v>
      </c>
      <c r="O43" s="26" t="s">
        <v>49</v>
      </c>
      <c r="P43" s="98"/>
    </row>
    <row r="44" spans="1:16" ht="15" x14ac:dyDescent="0.25">
      <c r="A44" s="3" t="s">
        <v>50</v>
      </c>
      <c r="B44" s="3"/>
      <c r="C44" s="3"/>
      <c r="D44" s="61"/>
      <c r="E44" s="61"/>
      <c r="F44" s="61"/>
      <c r="G44" s="61"/>
      <c r="H44" s="59"/>
      <c r="I44" s="58"/>
      <c r="J44" s="63"/>
      <c r="K44" s="61"/>
      <c r="L44" s="61"/>
      <c r="M44" s="61"/>
      <c r="N44" s="21"/>
      <c r="O44" s="28"/>
      <c r="P44" s="34"/>
    </row>
    <row r="45" spans="1:16" ht="15" x14ac:dyDescent="0.25">
      <c r="A45" s="2">
        <v>2020</v>
      </c>
      <c r="B45" s="2">
        <v>1178</v>
      </c>
      <c r="C45" s="2">
        <v>1382</v>
      </c>
      <c r="D45" s="65">
        <v>1073</v>
      </c>
      <c r="E45" s="65">
        <v>1220</v>
      </c>
      <c r="F45" s="65">
        <v>1241</v>
      </c>
      <c r="G45" s="65">
        <v>1242</v>
      </c>
      <c r="H45" s="59">
        <v>1324</v>
      </c>
      <c r="I45" s="58">
        <v>1280</v>
      </c>
      <c r="J45" s="66">
        <v>1177</v>
      </c>
      <c r="K45" s="65">
        <v>1184</v>
      </c>
      <c r="L45" s="65">
        <v>1584</v>
      </c>
      <c r="M45" s="65">
        <v>2672</v>
      </c>
      <c r="N45" s="21">
        <f>SUM(B45:M45)</f>
        <v>16557</v>
      </c>
      <c r="O45" s="99">
        <f>N46-N45</f>
        <v>2756</v>
      </c>
      <c r="P45" s="100" t="s">
        <v>63</v>
      </c>
    </row>
    <row r="46" spans="1:16" ht="14.1" customHeight="1" x14ac:dyDescent="0.25">
      <c r="A46" s="3">
        <v>2021</v>
      </c>
      <c r="B46" s="3">
        <v>1314</v>
      </c>
      <c r="C46" s="3">
        <v>1508</v>
      </c>
      <c r="D46" s="61">
        <v>1738</v>
      </c>
      <c r="E46" s="61">
        <v>1670</v>
      </c>
      <c r="F46" s="61">
        <v>1548</v>
      </c>
      <c r="G46" s="61">
        <v>1295</v>
      </c>
      <c r="H46" s="62">
        <v>1281</v>
      </c>
      <c r="I46" s="61">
        <v>1249</v>
      </c>
      <c r="J46" s="63">
        <v>1545</v>
      </c>
      <c r="K46" s="61">
        <v>2108</v>
      </c>
      <c r="L46" s="61">
        <v>2208</v>
      </c>
      <c r="M46" s="61">
        <v>1849</v>
      </c>
      <c r="N46" s="18">
        <f>SUM(B46:M46)</f>
        <v>19313</v>
      </c>
      <c r="O46" s="99"/>
      <c r="P46" s="101"/>
    </row>
    <row r="47" spans="1:16" ht="12.75" customHeight="1" x14ac:dyDescent="0.25">
      <c r="A47" s="56" t="s">
        <v>17</v>
      </c>
      <c r="B47" s="68">
        <f>B46/B45*100</f>
        <v>111.54499151103565</v>
      </c>
      <c r="C47" s="68">
        <f t="shared" ref="C47:M47" si="9">C46/C45*100</f>
        <v>109.11722141823444</v>
      </c>
      <c r="D47" s="68">
        <f t="shared" si="9"/>
        <v>161.9757688723206</v>
      </c>
      <c r="E47" s="68">
        <f t="shared" si="9"/>
        <v>136.88524590163937</v>
      </c>
      <c r="F47" s="68">
        <f t="shared" si="9"/>
        <v>124.73811442385174</v>
      </c>
      <c r="G47" s="68">
        <f t="shared" si="9"/>
        <v>104.26731078904992</v>
      </c>
      <c r="H47" s="68">
        <f t="shared" si="9"/>
        <v>96.752265861027183</v>
      </c>
      <c r="I47" s="68">
        <f t="shared" si="9"/>
        <v>97.578125</v>
      </c>
      <c r="J47" s="68">
        <f t="shared" si="9"/>
        <v>131.26593033135089</v>
      </c>
      <c r="K47" s="74">
        <f t="shared" si="9"/>
        <v>178.04054054054055</v>
      </c>
      <c r="L47" s="74">
        <f t="shared" si="9"/>
        <v>139.39393939393941</v>
      </c>
      <c r="M47" s="74">
        <f t="shared" si="9"/>
        <v>69.199101796407177</v>
      </c>
      <c r="N47" s="20">
        <f>N46/N45*100</f>
        <v>116.64552757141995</v>
      </c>
      <c r="O47" s="26" t="s">
        <v>51</v>
      </c>
      <c r="P47" s="101"/>
    </row>
  </sheetData>
  <mergeCells count="27">
    <mergeCell ref="O41:O42"/>
    <mergeCell ref="P41:P43"/>
    <mergeCell ref="O45:O46"/>
    <mergeCell ref="P45:P47"/>
    <mergeCell ref="O29:O30"/>
    <mergeCell ref="P29:P31"/>
    <mergeCell ref="O33:O34"/>
    <mergeCell ref="P33:P36"/>
    <mergeCell ref="O37:O38"/>
    <mergeCell ref="P37:P39"/>
    <mergeCell ref="O21:O22"/>
    <mergeCell ref="P21:P23"/>
    <mergeCell ref="A25:A27"/>
    <mergeCell ref="B25:M26"/>
    <mergeCell ref="N25:N28"/>
    <mergeCell ref="O25:O28"/>
    <mergeCell ref="O9:O10"/>
    <mergeCell ref="P9:P12"/>
    <mergeCell ref="O13:O14"/>
    <mergeCell ref="P13:P15"/>
    <mergeCell ref="O17:O18"/>
    <mergeCell ref="P17:P19"/>
    <mergeCell ref="B2:M2"/>
    <mergeCell ref="N2:N4"/>
    <mergeCell ref="O2:O4"/>
    <mergeCell ref="O5:O6"/>
    <mergeCell ref="P5:P7"/>
  </mergeCells>
  <pageMargins left="0.25" right="0.25" top="0.75" bottom="0.75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703125" defaultRowHeight="14.1" customHeight="1" x14ac:dyDescent="0.2"/>
  <cols>
    <col min="1" max="1024" width="9.7109375" customWidth="1"/>
  </cols>
  <sheetData/>
  <pageMargins left="0.7" right="0.7" top="0.75" bottom="0.75" header="0.31496062992125984" footer="0.31496062992125984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januar-decembar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Gordana Bjelobrk</cp:lastModifiedBy>
  <cp:revision>1</cp:revision>
  <cp:lastPrinted>2021-11-22T09:09:58Z</cp:lastPrinted>
  <dcterms:created xsi:type="dcterms:W3CDTF">2021-08-21T18:15:41Z</dcterms:created>
  <dcterms:modified xsi:type="dcterms:W3CDTF">2022-01-25T07:30:52Z</dcterms:modified>
</cp:coreProperties>
</file>