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3.xml" ContentType="application/vnd.openxmlformats-officedocument.drawing+xml"/>
  <Override PartName="/xl/drawings/drawing4.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drawings/drawing5.xml" ContentType="application/vnd.openxmlformats-officedocument.drawing+xml"/>
  <Override PartName="/xl/charts/chart7.xml" ContentType="application/vnd.openxmlformats-officedocument.drawingml.chart+xml"/>
  <Override PartName="/xl/charts/style1.xml" ContentType="application/vnd.ms-office.chartstyle+xml"/>
  <Override PartName="/xl/charts/colors1.xml" ContentType="application/vnd.ms-office.chartcolorstyle+xml"/>
  <Override PartName="/xl/charts/chart8.xml" ContentType="application/vnd.openxmlformats-officedocument.drawingml.chart+xml"/>
  <Override PartName="/xl/charts/style2.xml" ContentType="application/vnd.ms-office.chartstyle+xml"/>
  <Override PartName="/xl/charts/colors2.xml" ContentType="application/vnd.ms-office.chartcolorstyle+xml"/>
  <Override PartName="/xl/charts/chart9.xml" ContentType="application/vnd.openxmlformats-officedocument.drawingml.chart+xml"/>
  <Override PartName="/xl/charts/style3.xml" ContentType="application/vnd.ms-office.chartstyle+xml"/>
  <Override PartName="/xl/charts/colors3.xml" ContentType="application/vnd.ms-office.chartcolorstyle+xml"/>
  <Override PartName="/xl/charts/chart10.xml" ContentType="application/vnd.openxmlformats-officedocument.drawingml.chart+xml"/>
  <Override PartName="/xl/charts/style4.xml" ContentType="application/vnd.ms-office.chartstyle+xml"/>
  <Override PartName="/xl/charts/colors4.xml" ContentType="application/vnd.ms-office.chartcolorstyle+xml"/>
  <Override PartName="/xl/drawings/drawing6.xml" ContentType="application/vnd.openxmlformats-officedocument.drawing+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drawings/drawing7.xml" ContentType="application/vnd.openxmlformats-officedocument.drawing+xml"/>
  <Override PartName="/xl/charts/chart15.xml" ContentType="application/vnd.openxmlformats-officedocument.drawingml.chart+xml"/>
  <Override PartName="/xl/charts/style5.xml" ContentType="application/vnd.ms-office.chartstyle+xml"/>
  <Override PartName="/xl/charts/colors5.xml" ContentType="application/vnd.ms-office.chartcolorstyle+xml"/>
  <Override PartName="/xl/charts/chart16.xml" ContentType="application/vnd.openxmlformats-officedocument.drawingml.chart+xml"/>
  <Override PartName="/xl/charts/style6.xml" ContentType="application/vnd.ms-office.chartstyle+xml"/>
  <Override PartName="/xl/charts/colors6.xml" ContentType="application/vnd.ms-office.chartcolorstyle+xml"/>
  <Override PartName="/xl/charts/chart1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8.xml" ContentType="application/vnd.openxmlformats-officedocument.drawing+xml"/>
  <Override PartName="/xl/charts/chart18.xml" ContentType="application/vnd.openxmlformats-officedocument.drawingml.chart+xml"/>
  <Override PartName="/xl/charts/style8.xml" ContentType="application/vnd.ms-office.chartstyle+xml"/>
  <Override PartName="/xl/charts/colors8.xml" ContentType="application/vnd.ms-office.chartcolorstyle+xml"/>
  <Override PartName="/xl/charts/chart1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9.xml" ContentType="application/vnd.openxmlformats-officedocument.drawing+xml"/>
  <Override PartName="/xl/charts/chart20.xml" ContentType="application/vnd.openxmlformats-officedocument.drawingml.chart+xml"/>
  <Override PartName="/xl/charts/style10.xml" ContentType="application/vnd.ms-office.chartstyle+xml"/>
  <Override PartName="/xl/charts/colors10.xml" ContentType="application/vnd.ms-office.chartcolorstyle+xml"/>
  <Override PartName="/xl/charts/chart21.xml" ContentType="application/vnd.openxmlformats-officedocument.drawingml.chart+xml"/>
  <Override PartName="/xl/charts/style11.xml" ContentType="application/vnd.ms-office.chartstyle+xml"/>
  <Override PartName="/xl/charts/colors11.xml" ContentType="application/vnd.ms-office.chartcolorstyle+xml"/>
  <Override PartName="/xl/charts/chart2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10.xml" ContentType="application/vnd.openxmlformats-officedocument.drawing+xml"/>
  <Override PartName="/xl/charts/chart23.xml" ContentType="application/vnd.openxmlformats-officedocument.drawingml.chart+xml"/>
  <Override PartName="/xl/charts/chart24.xml" ContentType="application/vnd.openxmlformats-officedocument.drawingml.chart+xml"/>
  <Override PartName="/xl/drawings/drawing11.xml" ContentType="application/vnd.openxmlformats-officedocument.drawing+xml"/>
  <Override PartName="/xl/charts/chart25.xml" ContentType="application/vnd.openxmlformats-officedocument.drawingml.chart+xml"/>
  <Override PartName="/xl/charts/style13.xml" ContentType="application/vnd.ms-office.chartstyle+xml"/>
  <Override PartName="/xl/charts/colors13.xml" ContentType="application/vnd.ms-office.chartcolorstyle+xml"/>
  <Override PartName="/xl/charts/chart26.xml" ContentType="application/vnd.openxmlformats-officedocument.drawingml.chart+xml"/>
  <Override PartName="/xl/charts/style14.xml" ContentType="application/vnd.ms-office.chartstyle+xml"/>
  <Override PartName="/xl/charts/colors14.xml" ContentType="application/vnd.ms-office.chartcolorstyle+xml"/>
  <Override PartName="/xl/charts/chart27.xml" ContentType="application/vnd.openxmlformats-officedocument.drawingml.chart+xml"/>
  <Override PartName="/xl/charts/style15.xml" ContentType="application/vnd.ms-office.chartstyle+xml"/>
  <Override PartName="/xl/charts/colors15.xml" ContentType="application/vnd.ms-office.chartcolorstyle+xml"/>
  <Override PartName="/xl/charts/chart28.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12.xml" ContentType="application/vnd.openxmlformats-officedocument.drawing+xml"/>
  <Override PartName="/xl/charts/chart29.xml" ContentType="application/vnd.openxmlformats-officedocument.drawingml.chart+xml"/>
  <Override PartName="/xl/charts/style17.xml" ContentType="application/vnd.ms-office.chartstyle+xml"/>
  <Override PartName="/xl/charts/colors17.xml" ContentType="application/vnd.ms-office.chartcolorstyle+xml"/>
  <Override PartName="/xl/charts/chart30.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13.xml" ContentType="application/vnd.openxmlformats-officedocument.drawing+xml"/>
  <Override PartName="/xl/charts/chart31.xml" ContentType="application/vnd.openxmlformats-officedocument.drawingml.chart+xml"/>
  <Override PartName="/xl/charts/style19.xml" ContentType="application/vnd.ms-office.chartstyle+xml"/>
  <Override PartName="/xl/charts/colors19.xml" ContentType="application/vnd.ms-office.chartcolorstyle+xml"/>
  <Override PartName="/xl/charts/chart32.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14.xml" ContentType="application/vnd.openxmlformats-officedocument.drawing+xml"/>
  <Override PartName="/xl/charts/chart33.xml" ContentType="application/vnd.openxmlformats-officedocument.drawingml.chart+xml"/>
  <Override PartName="/xl/charts/chart34.xml" ContentType="application/vnd.openxmlformats-officedocument.drawingml.chart+xml"/>
  <Override PartName="/xl/drawings/drawing15.xml" ContentType="application/vnd.openxmlformats-officedocument.drawing+xml"/>
  <Override PartName="/xl/charts/chart35.xml" ContentType="application/vnd.openxmlformats-officedocument.drawingml.chart+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drawings/drawing16.xml" ContentType="application/vnd.openxmlformats-officedocument.drawing+xml"/>
  <Override PartName="/xl/charts/chart39.xml" ContentType="application/vnd.openxmlformats-officedocument.drawingml.chart+xml"/>
  <Override PartName="/xl/charts/chart40.xml" ContentType="application/vnd.openxmlformats-officedocument.drawingml.chart+xml"/>
  <Override PartName="/xl/drawings/drawing17.xml" ContentType="application/vnd.openxmlformats-officedocument.drawing+xml"/>
  <Override PartName="/xl/charts/chart41.xml" ContentType="application/vnd.openxmlformats-officedocument.drawingml.chart+xml"/>
  <Override PartName="/xl/charts/style21.xml" ContentType="application/vnd.ms-office.chartstyle+xml"/>
  <Override PartName="/xl/charts/colors21.xml" ContentType="application/vnd.ms-office.chartcolorstyle+xml"/>
  <Override PartName="/xl/charts/chart42.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18.xml" ContentType="application/vnd.openxmlformats-officedocument.drawing+xml"/>
  <Override PartName="/xl/charts/chart43.xml" ContentType="application/vnd.openxmlformats-officedocument.drawingml.chart+xml"/>
  <Override PartName="/xl/charts/chart44.xml" ContentType="application/vnd.openxmlformats-officedocument.drawingml.chart+xml"/>
  <Override PartName="/xl/drawings/drawing19.xml" ContentType="application/vnd.openxmlformats-officedocument.drawing+xml"/>
  <Override PartName="/xl/charts/chart45.xml" ContentType="application/vnd.openxmlformats-officedocument.drawingml.chart+xml"/>
  <Override PartName="/xl/charts/chart46.xml" ContentType="application/vnd.openxmlformats-officedocument.drawingml.chart+xml"/>
  <Override PartName="/xl/charts/chart47.xml" ContentType="application/vnd.openxmlformats-officedocument.drawingml.chart+xml"/>
  <Override PartName="/xl/charts/chart48.xml" ContentType="application/vnd.openxmlformats-officedocument.drawingml.chart+xml"/>
  <Override PartName="/xl/drawings/drawing20.xml" ContentType="application/vnd.openxmlformats-officedocument.drawing+xml"/>
  <Override PartName="/xl/charts/chart49.xml" ContentType="application/vnd.openxmlformats-officedocument.drawingml.chart+xml"/>
  <Override PartName="/xl/charts/chart50.xml" ContentType="application/vnd.openxmlformats-officedocument.drawingml.chart+xml"/>
  <Override PartName="/xl/charts/chart51.xml" ContentType="application/vnd.openxmlformats-officedocument.drawingml.chart+xml"/>
  <Override PartName="/xl/drawings/drawing21.xml" ContentType="application/vnd.openxmlformats-officedocument.drawing+xml"/>
  <Override PartName="/xl/charts/chart52.xml" ContentType="application/vnd.openxmlformats-officedocument.drawingml.chart+xml"/>
  <Override PartName="/xl/charts/style23.xml" ContentType="application/vnd.ms-office.chartstyle+xml"/>
  <Override PartName="/xl/charts/colors23.xml" ContentType="application/vnd.ms-office.chartcolorstyle+xml"/>
  <Override PartName="/xl/charts/chart53.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22.xml" ContentType="application/vnd.openxmlformats-officedocument.drawing+xml"/>
  <Override PartName="/xl/charts/chart54.xml" ContentType="application/vnd.openxmlformats-officedocument.drawingml.chart+xml"/>
  <Override PartName="/xl/charts/style25.xml" ContentType="application/vnd.ms-office.chartstyle+xml"/>
  <Override PartName="/xl/charts/colors25.xml" ContentType="application/vnd.ms-office.chartcolorstyle+xml"/>
  <Override PartName="/xl/charts/chart55.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2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D:\Gender\2021\9999 Za izmenu WEB Mart 2021\"/>
    </mc:Choice>
  </mc:AlternateContent>
  <bookViews>
    <workbookView xWindow="-120" yWindow="-120" windowWidth="20730" windowHeight="11160" tabRatio="916"/>
  </bookViews>
  <sheets>
    <sheet name="Population" sheetId="88" r:id="rId1"/>
    <sheet name="1gr" sheetId="70" r:id="rId2"/>
    <sheet name="2m" sheetId="66" r:id="rId3"/>
    <sheet name="3gr" sheetId="31" r:id="rId4"/>
    <sheet name="4t" sheetId="81" r:id="rId5"/>
    <sheet name="5gr" sheetId="82" r:id="rId6"/>
    <sheet name="6gr" sheetId="83" r:id="rId7"/>
    <sheet name="7gr" sheetId="73" r:id="rId8"/>
    <sheet name="8gr" sheetId="87" r:id="rId9"/>
    <sheet name="9gr" sheetId="8" r:id="rId10"/>
    <sheet name="10gr" sheetId="89" r:id="rId11"/>
    <sheet name="11gr" sheetId="29" r:id="rId12"/>
    <sheet name="12gr" sheetId="60" r:id="rId13"/>
    <sheet name="13gr" sheetId="74" r:id="rId14"/>
    <sheet name="14gr" sheetId="10" r:id="rId15"/>
    <sheet name="15gr" sheetId="48" r:id="rId16"/>
    <sheet name="16gr" sheetId="49" r:id="rId17"/>
    <sheet name="17gr" sheetId="85" r:id="rId18"/>
    <sheet name="18gr" sheetId="75" r:id="rId19"/>
    <sheet name="19gr" sheetId="51" r:id="rId20"/>
    <sheet name="20t" sheetId="52" r:id="rId21"/>
    <sheet name="21gр" sheetId="55" r:id="rId22"/>
    <sheet name="22gr" sheetId="84" r:id="rId23"/>
    <sheet name="23g" sheetId="78" r:id="rId24"/>
    <sheet name="24m" sheetId="79" r:id="rId25"/>
  </sheets>
  <definedNames>
    <definedName name="_xlnm._FilterDatabase" localSheetId="11" hidden="1">'11gr'!#REF!</definedName>
    <definedName name="_xlnm._FilterDatabase" localSheetId="16" hidden="1">'16gr'!#REF!</definedName>
    <definedName name="_ftn1" localSheetId="1">'1gr'!#REF!</definedName>
    <definedName name="_ftn2" localSheetId="1">'1gr'!#REF!</definedName>
    <definedName name="_ftn3" localSheetId="1">'1gr'!#REF!</definedName>
    <definedName name="_ftnref1" localSheetId="1">'1gr'!#REF!</definedName>
    <definedName name="_ftnref2" localSheetId="1">'1gr'!#REF!</definedName>
    <definedName name="_ftnref3" localSheetId="1">'1gr'!#REF!</definedName>
  </definedNames>
  <calcPr calcId="15251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F47" i="73" l="1"/>
  <c r="E47" i="73"/>
  <c r="D47" i="73"/>
  <c r="C47" i="73"/>
  <c r="F46" i="73"/>
  <c r="E46" i="73"/>
  <c r="D46" i="73"/>
  <c r="C46" i="73"/>
  <c r="F45" i="73"/>
  <c r="E45" i="73"/>
  <c r="D45" i="73"/>
  <c r="C45" i="73"/>
  <c r="F10" i="73"/>
  <c r="E10" i="73"/>
  <c r="D10" i="73"/>
  <c r="C10" i="73"/>
  <c r="F9" i="73"/>
  <c r="E9" i="73"/>
  <c r="D9" i="73"/>
  <c r="C9" i="73"/>
  <c r="F8" i="73"/>
  <c r="E8" i="73"/>
  <c r="D8" i="73"/>
  <c r="C8" i="73"/>
  <c r="J31" i="52" l="1"/>
  <c r="I31" i="52"/>
  <c r="H31" i="52"/>
  <c r="G31" i="52"/>
  <c r="J30" i="52"/>
  <c r="I30" i="52"/>
  <c r="H30" i="52"/>
  <c r="G30" i="52"/>
  <c r="J29" i="52"/>
  <c r="I29" i="52"/>
  <c r="H29" i="52"/>
  <c r="G29" i="52"/>
  <c r="J28" i="52"/>
  <c r="I28" i="52"/>
  <c r="H28" i="52"/>
  <c r="G28" i="52"/>
  <c r="J27" i="52"/>
  <c r="I27" i="52"/>
  <c r="H27" i="52"/>
  <c r="G27" i="52"/>
  <c r="J26" i="52"/>
  <c r="H26" i="52"/>
  <c r="G26" i="52"/>
  <c r="I9" i="52"/>
  <c r="J8" i="52"/>
  <c r="J9" i="52"/>
  <c r="J10" i="52"/>
  <c r="J11" i="52"/>
  <c r="J12" i="52"/>
  <c r="J7" i="52"/>
  <c r="I8" i="52"/>
  <c r="I10" i="52"/>
  <c r="I11" i="52"/>
  <c r="I12" i="52"/>
  <c r="H8" i="52"/>
  <c r="H9" i="52"/>
  <c r="H10" i="52"/>
  <c r="H11" i="52"/>
  <c r="H12" i="52"/>
  <c r="H7" i="52"/>
  <c r="G7" i="52"/>
  <c r="G8" i="52"/>
  <c r="G9" i="52"/>
  <c r="G10" i="52"/>
  <c r="G11" i="52"/>
  <c r="G12" i="52"/>
  <c r="C14" i="49"/>
  <c r="D14" i="49"/>
  <c r="E14" i="49"/>
  <c r="B14" i="49"/>
  <c r="F26" i="73"/>
  <c r="E26" i="73"/>
  <c r="D27" i="73"/>
  <c r="D26" i="73"/>
  <c r="E27" i="73"/>
  <c r="F27" i="73"/>
</calcChain>
</file>

<file path=xl/sharedStrings.xml><?xml version="1.0" encoding="utf-8"?>
<sst xmlns="http://schemas.openxmlformats.org/spreadsheetml/2006/main" count="502" uniqueCount="290">
  <si>
    <t>Мушкарци</t>
  </si>
  <si>
    <t>Жене</t>
  </si>
  <si>
    <t>Укупно</t>
  </si>
  <si>
    <t>Непознато</t>
  </si>
  <si>
    <t>Неудата/неожењен</t>
  </si>
  <si>
    <t>Удовица/удовац</t>
  </si>
  <si>
    <t>Разведена/разведен</t>
  </si>
  <si>
    <t>-</t>
  </si>
  <si>
    <t>15-19</t>
  </si>
  <si>
    <t>60-64</t>
  </si>
  <si>
    <t>%</t>
  </si>
  <si>
    <t>20-24</t>
  </si>
  <si>
    <t>жене</t>
  </si>
  <si>
    <t>мушкарци</t>
  </si>
  <si>
    <t>Старост</t>
  </si>
  <si>
    <t>10 - 14</t>
  </si>
  <si>
    <t>15 - 19</t>
  </si>
  <si>
    <t>20 - 24</t>
  </si>
  <si>
    <t>25 - 29</t>
  </si>
  <si>
    <t>30 - 34</t>
  </si>
  <si>
    <t>35 - 39</t>
  </si>
  <si>
    <t>40 - 44</t>
  </si>
  <si>
    <t>45 - 49</t>
  </si>
  <si>
    <t>50 - 54</t>
  </si>
  <si>
    <t>55 - 59</t>
  </si>
  <si>
    <t>60 - 64</t>
  </si>
  <si>
    <t>65 - 69</t>
  </si>
  <si>
    <t>70 - 74</t>
  </si>
  <si>
    <t>75 +</t>
  </si>
  <si>
    <t>5 – 9</t>
  </si>
  <si>
    <t>25-29</t>
  </si>
  <si>
    <t>30-34</t>
  </si>
  <si>
    <t>35-39</t>
  </si>
  <si>
    <t>40-44</t>
  </si>
  <si>
    <t>45-49</t>
  </si>
  <si>
    <t>50-54</t>
  </si>
  <si>
    <t>55-59</t>
  </si>
  <si>
    <t>65-69</t>
  </si>
  <si>
    <t>70-74</t>
  </si>
  <si>
    <t>Закључени бракови</t>
  </si>
  <si>
    <t>Разведени бракови</t>
  </si>
  <si>
    <t>Девојчице</t>
  </si>
  <si>
    <t>Дечаци</t>
  </si>
  <si>
    <t>у браку</t>
  </si>
  <si>
    <t>ван брака</t>
  </si>
  <si>
    <t>25–34</t>
  </si>
  <si>
    <t>35–44</t>
  </si>
  <si>
    <t>45–54</t>
  </si>
  <si>
    <t>Извор: Пописи становништва, домаћинстава и станова, РЗС.</t>
  </si>
  <si>
    <t>15–64</t>
  </si>
  <si>
    <t>Извор: Попис становништва, домаћинстава и станова, РЗС.</t>
  </si>
  <si>
    <t>Извор: Витална статистика, РЗС.</t>
  </si>
  <si>
    <t>Извор: Унутрашње миграције, РЗС.</t>
  </si>
  <si>
    <t>Married</t>
  </si>
  <si>
    <t>Divorced</t>
  </si>
  <si>
    <t>Unknown</t>
  </si>
  <si>
    <t>Total</t>
  </si>
  <si>
    <t>Women</t>
  </si>
  <si>
    <t>Men</t>
  </si>
  <si>
    <t xml:space="preserve">0 – 4 </t>
  </si>
  <si>
    <t>65+</t>
  </si>
  <si>
    <t>5+</t>
  </si>
  <si>
    <t>30-49</t>
  </si>
  <si>
    <t>50-64</t>
  </si>
  <si>
    <t>75+</t>
  </si>
  <si>
    <t>5-9 years older</t>
  </si>
  <si>
    <t>Girls</t>
  </si>
  <si>
    <t>Boys</t>
  </si>
  <si>
    <t>Unmarried</t>
  </si>
  <si>
    <t>Marriages</t>
  </si>
  <si>
    <t>Divorces</t>
  </si>
  <si>
    <t>55+</t>
  </si>
  <si>
    <t>Попис</t>
  </si>
  <si>
    <t>Census</t>
  </si>
  <si>
    <t>Age</t>
  </si>
  <si>
    <t>65 +</t>
  </si>
  <si>
    <t xml:space="preserve">Просечна старост </t>
  </si>
  <si>
    <t xml:space="preserve"> </t>
  </si>
  <si>
    <t>25 – 34</t>
  </si>
  <si>
    <t>35 – 44</t>
  </si>
  <si>
    <t>45 – 54</t>
  </si>
  <si>
    <t>45+</t>
  </si>
  <si>
    <t>15–24</t>
  </si>
  <si>
    <t xml:space="preserve">65 + </t>
  </si>
  <si>
    <t xml:space="preserve">80 + </t>
  </si>
  <si>
    <t>Мајкa</t>
  </si>
  <si>
    <t>Mother</t>
  </si>
  <si>
    <t>Father</t>
  </si>
  <si>
    <t>Отац</t>
  </si>
  <si>
    <t>До 24 године</t>
  </si>
  <si>
    <t>1 member</t>
  </si>
  <si>
    <t>До 30 година</t>
  </si>
  <si>
    <t>Без детета</t>
  </si>
  <si>
    <t>са 1</t>
  </si>
  <si>
    <t>4 +</t>
  </si>
  <si>
    <t>Без КиМ</t>
  </si>
  <si>
    <t xml:space="preserve">Подаци пописа од 1921. до 1981. године односе се на читаву територију Републике Србије, док пописи 1991, 2002. и 2011. године не садрже податке за АП Косово и Метохијa. Наиме, Попис 1991. године бојкотован је од стране већине албанског становништва, док 2002. и 2011. године на територији јужне српске покрајине нису постојали услови за спровођење пописа. 
</t>
  </si>
  <si>
    <t xml:space="preserve">The census data in the period from 1921 to 1981 relate to the entire territory of the Republic of Serbia, while 1991, 2002 and 2011 censuses do not contain the data for the AP Kosovo and Metohija. Namely, 1991 Census was boycotted by the majority of the Albanian population, while in 2002 and 2011 there were no adequate conditions on the territory of the south Serbian province for the implementation of the census. </t>
  </si>
  <si>
    <t>Source: Vital statistics, SORS.</t>
  </si>
  <si>
    <t>Source: Censuses of Population, Households and Dwellings, SORS.</t>
  </si>
  <si>
    <t>Source: Census of Population, Households and Dwellings, SORS.</t>
  </si>
  <si>
    <t>1 члан</t>
  </si>
  <si>
    <t>1 Child</t>
  </si>
  <si>
    <t>До 15 година</t>
  </si>
  <si>
    <t>Source: Internal migrations, SORS.</t>
  </si>
  <si>
    <t>Snezana Lakcevic predlaze da se uvede graf i sa KiM I bez</t>
  </si>
  <si>
    <t>‘’Подаци пописа од 1948. до 1981. године у свим табеларним и графичким приказима односе се на читаву територију Републике Србије, док пописи 1991, 2002. и 2011. године не садрже податке за АП Косово и Метохија. Наиме, Попис 1991. године бојкотован је од стране већине албанског становништва, док 2002. и 2011. године на територији јужне српске покрајине нису постојали услови за спровођење пописа.’’</t>
  </si>
  <si>
    <t>Ljiljin text</t>
  </si>
  <si>
    <t>‘’U grafikonu su dati podaci za čitavu teritoriju Republiku Srbiju za period od 1921. do 1981. S obzirom na to da se ne raspolaze popisnim podacima za teritoriju AP KiM od 1991. podaci su prikazani i za Republiku Srbiju bez AP KiM za period 1921-2016.’’</t>
  </si>
  <si>
    <t>Draganin text</t>
  </si>
  <si>
    <t xml:space="preserve"> До 14 година </t>
  </si>
  <si>
    <t xml:space="preserve"> 15– 64</t>
  </si>
  <si>
    <t xml:space="preserve"> 65+</t>
  </si>
  <si>
    <t>ili punom I isprekidanom linijom</t>
  </si>
  <si>
    <t>U grafikonu su podaci za čitavu teritoriju Republike Srbije za period 1921-1981. godine obeleženi brojem 1. S obzirom da se ne raspolaže podacima za teritoriju AP KiM od 1991. godine, podaci za Republiku Srbiju bez AP KiM za period 1921-2016. godine obeleženi su brojem 2.</t>
  </si>
  <si>
    <t>Source: Population projection, SORS.</t>
  </si>
  <si>
    <r>
      <t>30</t>
    </r>
    <r>
      <rPr>
        <sz val="10"/>
        <rFont val="Calibri"/>
        <family val="2"/>
      </rPr>
      <t>‒</t>
    </r>
    <r>
      <rPr>
        <sz val="10"/>
        <rFont val="Arial"/>
        <family val="2"/>
      </rPr>
      <t>49</t>
    </r>
  </si>
  <si>
    <r>
      <t>50</t>
    </r>
    <r>
      <rPr>
        <sz val="10"/>
        <rFont val="Calibri"/>
        <family val="2"/>
      </rPr>
      <t>‒</t>
    </r>
    <r>
      <rPr>
        <sz val="10"/>
        <rFont val="Arial"/>
        <family val="2"/>
      </rPr>
      <t>64</t>
    </r>
  </si>
  <si>
    <t>4+</t>
  </si>
  <si>
    <t>разведени бракови</t>
  </si>
  <si>
    <t>закључени бракови</t>
  </si>
  <si>
    <r>
      <t>15</t>
    </r>
    <r>
      <rPr>
        <sz val="10"/>
        <rFont val="Calibri"/>
        <family val="2"/>
      </rPr>
      <t>‒</t>
    </r>
    <r>
      <rPr>
        <sz val="10"/>
        <rFont val="Arial"/>
        <family val="2"/>
      </rPr>
      <t>19</t>
    </r>
  </si>
  <si>
    <r>
      <t>20</t>
    </r>
    <r>
      <rPr>
        <sz val="10"/>
        <rFont val="Calibri"/>
        <family val="2"/>
      </rPr>
      <t>‒</t>
    </r>
    <r>
      <rPr>
        <sz val="10"/>
        <rFont val="Arial"/>
        <family val="2"/>
      </rPr>
      <t>24</t>
    </r>
  </si>
  <si>
    <r>
      <t>25</t>
    </r>
    <r>
      <rPr>
        <sz val="10"/>
        <rFont val="Calibri"/>
        <family val="2"/>
      </rPr>
      <t>‒</t>
    </r>
    <r>
      <rPr>
        <sz val="10"/>
        <rFont val="Arial"/>
        <family val="2"/>
      </rPr>
      <t>29</t>
    </r>
  </si>
  <si>
    <r>
      <t>30</t>
    </r>
    <r>
      <rPr>
        <sz val="10"/>
        <rFont val="Calibri"/>
        <family val="2"/>
      </rPr>
      <t>‒</t>
    </r>
    <r>
      <rPr>
        <sz val="10"/>
        <rFont val="Arial"/>
        <family val="2"/>
      </rPr>
      <t>34</t>
    </r>
  </si>
  <si>
    <r>
      <t>35</t>
    </r>
    <r>
      <rPr>
        <sz val="10"/>
        <rFont val="Calibri"/>
        <family val="2"/>
      </rPr>
      <t>‒</t>
    </r>
    <r>
      <rPr>
        <sz val="10"/>
        <rFont val="Arial"/>
        <family val="2"/>
      </rPr>
      <t>39</t>
    </r>
  </si>
  <si>
    <r>
      <t>40</t>
    </r>
    <r>
      <rPr>
        <sz val="10"/>
        <rFont val="Calibri"/>
        <family val="2"/>
      </rPr>
      <t>‒</t>
    </r>
    <r>
      <rPr>
        <sz val="10"/>
        <rFont val="Arial"/>
        <family val="2"/>
      </rPr>
      <t>44</t>
    </r>
  </si>
  <si>
    <r>
      <t>45</t>
    </r>
    <r>
      <rPr>
        <sz val="10"/>
        <rFont val="Calibri"/>
        <family val="2"/>
      </rPr>
      <t>‒</t>
    </r>
    <r>
      <rPr>
        <sz val="10"/>
        <rFont val="Arial"/>
        <family val="2"/>
      </rPr>
      <t>49</t>
    </r>
  </si>
  <si>
    <r>
      <t>50</t>
    </r>
    <r>
      <rPr>
        <sz val="10"/>
        <rFont val="Calibri"/>
        <family val="2"/>
      </rPr>
      <t>‒</t>
    </r>
    <r>
      <rPr>
        <sz val="10"/>
        <rFont val="Arial"/>
        <family val="2"/>
      </rPr>
      <t>54</t>
    </r>
  </si>
  <si>
    <r>
      <t>55</t>
    </r>
    <r>
      <rPr>
        <sz val="10"/>
        <rFont val="Calibri"/>
        <family val="2"/>
      </rPr>
      <t>‒</t>
    </r>
    <r>
      <rPr>
        <sz val="10"/>
        <rFont val="Arial"/>
        <family val="2"/>
      </rPr>
      <t>59</t>
    </r>
  </si>
  <si>
    <r>
      <t>60</t>
    </r>
    <r>
      <rPr>
        <sz val="10"/>
        <rFont val="Calibri"/>
        <family val="2"/>
      </rPr>
      <t>‒</t>
    </r>
    <r>
      <rPr>
        <sz val="10"/>
        <rFont val="Arial"/>
        <family val="2"/>
      </rPr>
      <t>64</t>
    </r>
  </si>
  <si>
    <r>
      <t>65</t>
    </r>
    <r>
      <rPr>
        <sz val="10"/>
        <rFont val="Calibri"/>
        <family val="2"/>
      </rPr>
      <t>‒</t>
    </r>
    <r>
      <rPr>
        <sz val="10"/>
        <rFont val="Arial"/>
        <family val="2"/>
      </rPr>
      <t>69</t>
    </r>
  </si>
  <si>
    <r>
      <t>70</t>
    </r>
    <r>
      <rPr>
        <sz val="10"/>
        <rFont val="Calibri"/>
        <family val="2"/>
      </rPr>
      <t>‒</t>
    </r>
    <r>
      <rPr>
        <sz val="10"/>
        <rFont val="Arial"/>
        <family val="2"/>
      </rPr>
      <t>74</t>
    </r>
  </si>
  <si>
    <t xml:space="preserve">Below 30 </t>
  </si>
  <si>
    <t>Source: Censuses and population estimate, SORS.</t>
  </si>
  <si>
    <t>No children</t>
  </si>
  <si>
    <t xml:space="preserve">Below 15 </t>
  </si>
  <si>
    <t>Population aged 15 and over who live in consensual union, by age and sex, 2011 (in thousands)</t>
  </si>
  <si>
    <t>Удео досељеног становништва у укупном према областима и полу, 2011. (%)</t>
  </si>
  <si>
    <t>Serbia - no KiM</t>
  </si>
  <si>
    <t xml:space="preserve"> 15–64</t>
  </si>
  <si>
    <r>
      <rPr>
        <vertAlign val="superscript"/>
        <sz val="9"/>
        <rFont val="Arial"/>
        <family val="2"/>
      </rPr>
      <t>1</t>
    </r>
    <r>
      <rPr>
        <sz val="9"/>
        <rFont val="Arial"/>
        <family val="2"/>
      </rPr>
      <t xml:space="preserve">  Population estimate.</t>
    </r>
  </si>
  <si>
    <t>Mлађи супружник
(младожења)</t>
  </si>
  <si>
    <t>Становништво старости 15 и више година које живи у ванбрачној заједници, према стaрости и полу, 2011. (у хиљадама)</t>
  </si>
  <si>
    <t>Share of immigrated persons in total population, by areas and sex, 2011 (%)</t>
  </si>
  <si>
    <t>Median age</t>
  </si>
  <si>
    <t>Population by broad age groups and sex, 1920-2040 (%)</t>
  </si>
  <si>
    <t>One-person households, by age and sex, 2002 and 2011 (%)</t>
  </si>
  <si>
    <t>Самачка домаћинства према старости и полу, 2002. и 2011. (%)</t>
  </si>
  <si>
    <t>Удата/ожењен (живе заједно)</t>
  </si>
  <si>
    <t>Удата/ожењен (не живе заједно)</t>
  </si>
  <si>
    <r>
      <t>Просечна старост мајке и оца при рођењу првог детета, 2009</t>
    </r>
    <r>
      <rPr>
        <b/>
        <sz val="10"/>
        <rFont val="Calibri"/>
        <family val="2"/>
      </rPr>
      <t>‒</t>
    </r>
    <r>
      <rPr>
        <b/>
        <sz val="10"/>
        <rFont val="Arial"/>
        <family val="2"/>
      </rPr>
      <t>2019.</t>
    </r>
  </si>
  <si>
    <t>Median age of mothers and fathers at birth of first child, 2009-2019</t>
  </si>
  <si>
    <t>0-4</t>
  </si>
  <si>
    <t xml:space="preserve"> 5-9</t>
  </si>
  <si>
    <t xml:space="preserve"> 10-14</t>
  </si>
  <si>
    <t>15-24</t>
  </si>
  <si>
    <t>25-34</t>
  </si>
  <si>
    <t>35-44</t>
  </si>
  <si>
    <t>45-54</t>
  </si>
  <si>
    <t>55-64</t>
  </si>
  <si>
    <t>Population by age and sex, projection, 2040 (%)</t>
  </si>
  <si>
    <t>Становништво према економској активности и полу, 2011. (у хиљадама)</t>
  </si>
  <si>
    <t>Обављају занимање</t>
  </si>
  <si>
    <t>Незапослени</t>
  </si>
  <si>
    <t>Економски неактивни</t>
  </si>
  <si>
    <t>Свега</t>
  </si>
  <si>
    <t>Становништво према економској активности и полу, 2011. (%)</t>
  </si>
  <si>
    <t>Population by economic activity and sex, 2011 (in thousands)</t>
  </si>
  <si>
    <t>Perform occupation</t>
  </si>
  <si>
    <t>Unemployed</t>
  </si>
  <si>
    <t>Economically inactive</t>
  </si>
  <si>
    <t>Single</t>
  </si>
  <si>
    <t>Married (live together)</t>
  </si>
  <si>
    <t>Married (do not live together)</t>
  </si>
  <si>
    <t>Widow/widower</t>
  </si>
  <si>
    <t>Становништво старости 15 и више година према брачном статусу и полу, 2011. (%)</t>
  </si>
  <si>
    <t>Population aged 15 and over, by legal marital status and sex,2011 (%)</t>
  </si>
  <si>
    <t>Spousal age difference, 2009, 2014 and 2019 (%)</t>
  </si>
  <si>
    <t>Закључени и разведени бракови, 1989–2019. (у хиљадама)</t>
  </si>
  <si>
    <t>Marriages and divorces, 1989–2019 (in thousands)</t>
  </si>
  <si>
    <r>
      <t xml:space="preserve">Живорођени према полу, </t>
    </r>
    <r>
      <rPr>
        <b/>
        <sz val="10"/>
        <rFont val="Arial"/>
        <family val="2"/>
      </rPr>
      <t>2009–2019.</t>
    </r>
    <r>
      <rPr>
        <b/>
        <sz val="10"/>
        <rFont val="Arial"/>
        <family val="2"/>
        <charset val="238"/>
      </rPr>
      <t xml:space="preserve"> (у хиљадама)</t>
    </r>
  </si>
  <si>
    <r>
      <t>Живорођени према полу,</t>
    </r>
    <r>
      <rPr>
        <b/>
        <sz val="10"/>
        <rFont val="Arial"/>
        <family val="2"/>
      </rPr>
      <t xml:space="preserve"> 2009–2019</t>
    </r>
    <r>
      <rPr>
        <b/>
        <sz val="10"/>
        <rFont val="Arial"/>
        <family val="2"/>
        <charset val="238"/>
      </rPr>
      <t>. (у хиљадама)</t>
    </r>
  </si>
  <si>
    <t>Live births by sex, 2009–2019 (in thousands)</t>
  </si>
  <si>
    <r>
      <t>Становништво према великим старосним групама и полу, 2020</t>
    </r>
    <r>
      <rPr>
        <b/>
        <sz val="10"/>
        <rFont val="Calibri"/>
        <family val="2"/>
      </rPr>
      <t>‒</t>
    </r>
    <r>
      <rPr>
        <b/>
        <sz val="10"/>
        <rFont val="Arial"/>
        <family val="2"/>
      </rPr>
      <t>2040. (%)</t>
    </r>
  </si>
  <si>
    <t>Source: Population estimate and projections, SORS.</t>
  </si>
  <si>
    <t>Просечна старост становништва</t>
  </si>
  <si>
    <t>Коефицијент укупне зависности</t>
  </si>
  <si>
    <t>Коефицијент зависности старијих од 65г</t>
  </si>
  <si>
    <t>Витални индекс</t>
  </si>
  <si>
    <t>Коефицијент зависности млађег становништва</t>
  </si>
  <si>
    <t>Average age of population</t>
  </si>
  <si>
    <t>Индекс старења становништва</t>
  </si>
  <si>
    <t>Ageing index of population</t>
  </si>
  <si>
    <t>Average age of the population and general indicators of the population, by sex, 20015, 2017 and 2019</t>
  </si>
  <si>
    <t>Vital index</t>
  </si>
  <si>
    <t>Извор: Процене становништва, РЗС.</t>
  </si>
  <si>
    <t>The rate of total dependencе</t>
  </si>
  <si>
    <t>Dependancy rate of the younger population</t>
  </si>
  <si>
    <t xml:space="preserve">Dependancy rate of the population over 65 years </t>
  </si>
  <si>
    <t xml:space="preserve">     Жене</t>
  </si>
  <si>
    <t xml:space="preserve">     Mушкарци</t>
  </si>
  <si>
    <t>.</t>
  </si>
  <si>
    <r>
      <t xml:space="preserve">Мигрантско становништво према старости и полу, </t>
    </r>
    <r>
      <rPr>
        <b/>
        <sz val="10"/>
        <color theme="3" tint="-0.499984740745262"/>
        <rFont val="Arial"/>
        <family val="2"/>
      </rPr>
      <t>2019.</t>
    </r>
    <r>
      <rPr>
        <b/>
        <sz val="10"/>
        <color theme="3" tint="-0.499984740745262"/>
        <rFont val="Arial"/>
        <family val="2"/>
        <charset val="238"/>
      </rPr>
      <t xml:space="preserve"> (у хиљадама)</t>
    </r>
  </si>
  <si>
    <t>Мигрантско становништво према старости и полу, 2019. (%)</t>
  </si>
  <si>
    <r>
      <t xml:space="preserve">2019 </t>
    </r>
    <r>
      <rPr>
        <vertAlign val="superscript"/>
        <sz val="8"/>
        <rFont val="Arial"/>
        <family val="2"/>
      </rPr>
      <t>1</t>
    </r>
  </si>
  <si>
    <r>
      <t>Просечна старост становништва према полу, 1921–2019.</t>
    </r>
    <r>
      <rPr>
        <b/>
        <vertAlign val="superscript"/>
        <sz val="10"/>
        <rFont val="Arial"/>
        <family val="2"/>
      </rPr>
      <t>1</t>
    </r>
  </si>
  <si>
    <r>
      <t>Median age of population, by sex, 1921-2019</t>
    </r>
    <r>
      <rPr>
        <b/>
        <vertAlign val="superscript"/>
        <sz val="10"/>
        <rFont val="Arial"/>
        <family val="2"/>
      </rPr>
      <t>1</t>
    </r>
  </si>
  <si>
    <t>Live births by mother’s age and marital status, 2011 and 2019  (%)</t>
  </si>
  <si>
    <t>Живорођени према старости и брачном статусу мајке, 2011. и 2019. (%)</t>
  </si>
  <si>
    <t>Извор: Пописи и процене становништва, РЗС.</t>
  </si>
  <si>
    <t>Извор: Процене и пројекције становништва, РЗС.</t>
  </si>
  <si>
    <t>Population by censuses 1921-2011 and estimate for 2019, by sex (in millions)</t>
  </si>
  <si>
    <r>
      <t>Становништво по пописима 1921</t>
    </r>
    <r>
      <rPr>
        <b/>
        <sz val="10"/>
        <rFont val="Calibri"/>
        <family val="2"/>
      </rPr>
      <t>‒</t>
    </r>
    <r>
      <rPr>
        <b/>
        <sz val="10"/>
        <rFont val="Arial"/>
        <family val="2"/>
      </rPr>
      <t>2011. и проценама за 2019. годину, према полу (у милионима)</t>
    </r>
  </si>
  <si>
    <t>Просечна старост становништва и општи показатељи о становништву, према полу, 2015, 2017. и 2019.</t>
  </si>
  <si>
    <r>
      <t xml:space="preserve">Закључени бракови по старосним групама са расподелом категорије </t>
    </r>
    <r>
      <rPr>
        <b/>
        <sz val="10"/>
        <rFont val="Arial"/>
        <family val="2"/>
      </rPr>
      <t>непознато</t>
    </r>
  </si>
  <si>
    <t>Закључени бракови, 2019.</t>
  </si>
  <si>
    <t xml:space="preserve">                                                                                                                                                                                                                                                                                                                                </t>
  </si>
  <si>
    <t>Migrant population, by age and sex, 2019 (%)</t>
  </si>
  <si>
    <r>
      <t xml:space="preserve">Извор: </t>
    </r>
    <r>
      <rPr>
        <sz val="10"/>
        <color indexed="8"/>
        <rFont val="Arial"/>
        <family val="2"/>
        <charset val="238"/>
      </rPr>
      <t>Витална с</t>
    </r>
    <r>
      <rPr>
        <sz val="10"/>
        <rFont val="Arial"/>
        <family val="2"/>
        <charset val="238"/>
      </rPr>
      <t>татистика, РЗС.</t>
    </r>
  </si>
  <si>
    <r>
      <t xml:space="preserve">Извор: </t>
    </r>
    <r>
      <rPr>
        <sz val="10"/>
        <color indexed="8"/>
        <rFont val="Arial"/>
        <family val="2"/>
      </rPr>
      <t>Витална</t>
    </r>
    <r>
      <rPr>
        <sz val="10"/>
        <rFont val="Arial"/>
        <family val="2"/>
      </rPr>
      <t xml:space="preserve"> статистика, РЗС.</t>
    </r>
  </si>
  <si>
    <r>
      <t xml:space="preserve">Извор: </t>
    </r>
    <r>
      <rPr>
        <sz val="10"/>
        <color indexed="8"/>
        <rFont val="Arial"/>
        <family val="2"/>
        <charset val="238"/>
      </rPr>
      <t>Витална</t>
    </r>
    <r>
      <rPr>
        <sz val="10"/>
        <rFont val="Arial"/>
        <family val="2"/>
        <charset val="238"/>
      </rPr>
      <t xml:space="preserve"> статистика, РЗС.</t>
    </r>
  </si>
  <si>
    <r>
      <t>5</t>
    </r>
    <r>
      <rPr>
        <sz val="10"/>
        <color theme="1"/>
        <rFont val="Calibri"/>
        <family val="2"/>
      </rPr>
      <t>‒</t>
    </r>
    <r>
      <rPr>
        <sz val="10"/>
        <color theme="1"/>
        <rFont val="Arial"/>
        <family val="2"/>
      </rPr>
      <t>9 година
старији</t>
    </r>
  </si>
  <si>
    <r>
      <t>До 4 године
старији</t>
    </r>
    <r>
      <rPr>
        <vertAlign val="superscript"/>
        <sz val="10"/>
        <color rgb="FFFF0000"/>
        <rFont val="Arial"/>
        <family val="2"/>
      </rPr>
      <t>1</t>
    </r>
  </si>
  <si>
    <r>
      <rPr>
        <vertAlign val="superscript"/>
        <sz val="10"/>
        <color rgb="FFFF0000"/>
        <rFont val="Arial"/>
        <family val="2"/>
      </rPr>
      <t>1</t>
    </r>
    <r>
      <rPr>
        <vertAlign val="superscript"/>
        <sz val="10"/>
        <rFont val="Arial"/>
        <family val="2"/>
      </rPr>
      <t xml:space="preserve"> </t>
    </r>
    <r>
      <rPr>
        <sz val="10"/>
        <rFont val="Arial"/>
        <family val="2"/>
      </rPr>
      <t>Укључени супружници исте старости</t>
    </r>
  </si>
  <si>
    <r>
      <rPr>
        <vertAlign val="superscript"/>
        <sz val="10"/>
        <color rgb="FFFF0000"/>
        <rFont val="Arial"/>
        <family val="2"/>
      </rPr>
      <t xml:space="preserve">1 </t>
    </r>
    <r>
      <rPr>
        <sz val="10"/>
        <rFont val="Arial"/>
        <family val="2"/>
      </rPr>
      <t>Included spouses of the same ages</t>
    </r>
  </si>
  <si>
    <r>
      <t>0-4 years older</t>
    </r>
    <r>
      <rPr>
        <vertAlign val="superscript"/>
        <sz val="10"/>
        <color rgb="FFFF0000"/>
        <rFont val="Arial"/>
        <family val="2"/>
      </rPr>
      <t>1</t>
    </r>
  </si>
  <si>
    <t>16.9.1</t>
  </si>
  <si>
    <t>Удео деце старости до 5 година чије је рођење уписано у матичне књиге које води надлежни орган, према старости</t>
  </si>
  <si>
    <t>Proportion of children under 5 years of age whose births have been registered with a civil authority, by age</t>
  </si>
  <si>
    <t>5.3.1</t>
  </si>
  <si>
    <r>
      <t xml:space="preserve">Удео жена старости 20-24 године које су први пут ступиле у брак или ванбрачну заједницу пре 15. године и пре 18. године, </t>
    </r>
    <r>
      <rPr>
        <sz val="10"/>
        <color indexed="8"/>
        <rFont val="Calibri"/>
        <family val="2"/>
      </rPr>
      <t>2010-2019. (%)</t>
    </r>
  </si>
  <si>
    <r>
      <t xml:space="preserve">Proportion of women aged 20-24 years who were married or in a union before age 15 and before age 18, </t>
    </r>
    <r>
      <rPr>
        <sz val="10"/>
        <rFont val="Calibri"/>
        <family val="2"/>
      </rPr>
      <t>2010-2019 (%)</t>
    </r>
  </si>
  <si>
    <t>Брак пре 15. године</t>
  </si>
  <si>
    <t>Брак пре 18. године</t>
  </si>
  <si>
    <t>In union before 15</t>
  </si>
  <si>
    <t>In union before 18</t>
  </si>
  <si>
    <t>Source: Population estimate, SORS.</t>
  </si>
  <si>
    <t>Становништво према старости и полу, пројекцијe, 2040. (%)</t>
  </si>
  <si>
    <t>Извор: Пројекцијe становништва, РЗС.</t>
  </si>
  <si>
    <t>Удео жена старости 20-24 године које су први пут ступиле у брак или ванбрачну заједницу пре 15. године и пре 18. године</t>
  </si>
  <si>
    <t>Proportion of women aged 20-24 years who were married or in a union before age 15 and before age 18</t>
  </si>
  <si>
    <t>Извор: Истраживање вишеструких показатеља (MICS), РЗС и УНИЦЕФ.</t>
  </si>
  <si>
    <t>Source: Multiple indicator cluster survey (MICS), SORS and UNICEF.</t>
  </si>
  <si>
    <t>8.7.1</t>
  </si>
  <si>
    <t>Удео деце старости 5‑17 година која су укључена у дечији рад</t>
  </si>
  <si>
    <t>Proportion of children aged 5‑17 years engaged in child labour, by sex, 2019 (%)</t>
  </si>
  <si>
    <t>Proportion of children aged 5‑17 years engaged in child labour</t>
  </si>
  <si>
    <r>
      <t>Удео деце старости 5‑17 година која су укључена у дечији рад, према полу</t>
    </r>
    <r>
      <rPr>
        <sz val="10"/>
        <color indexed="8"/>
        <rFont val="Arial"/>
        <family val="2"/>
      </rPr>
      <t>, 2019. (%)</t>
    </r>
  </si>
  <si>
    <t>Извор: Пописи становништва и процене, РЗС.</t>
  </si>
  <si>
    <r>
      <rPr>
        <vertAlign val="superscript"/>
        <sz val="9"/>
        <rFont val="Arial"/>
        <family val="2"/>
      </rPr>
      <t>1</t>
    </r>
    <r>
      <rPr>
        <sz val="9"/>
        <rFont val="Arial"/>
        <family val="2"/>
      </rPr>
      <t xml:space="preserve"> Процене становништва</t>
    </r>
  </si>
  <si>
    <r>
      <t xml:space="preserve">2020 </t>
    </r>
    <r>
      <rPr>
        <vertAlign val="superscript"/>
        <sz val="10"/>
        <rFont val="Arial"/>
        <family val="2"/>
      </rPr>
      <t>1</t>
    </r>
  </si>
  <si>
    <r>
      <rPr>
        <vertAlign val="superscript"/>
        <sz val="10"/>
        <rFont val="Arial"/>
        <family val="2"/>
      </rPr>
      <t>1</t>
    </r>
    <r>
      <rPr>
        <sz val="10"/>
        <rFont val="Arial"/>
        <family val="2"/>
      </rPr>
      <t xml:space="preserve"> Стање на дан 01.01.2020. године</t>
    </r>
  </si>
  <si>
    <t>Циљеви одрживог развоја</t>
  </si>
  <si>
    <t xml:space="preserve">Мушкарци </t>
  </si>
  <si>
    <r>
      <rPr>
        <vertAlign val="superscript"/>
        <sz val="10"/>
        <rFont val="Arial"/>
        <family val="2"/>
      </rPr>
      <t xml:space="preserve">1 </t>
    </r>
    <r>
      <rPr>
        <sz val="10"/>
        <rFont val="Arial"/>
        <family val="2"/>
      </rPr>
      <t>As of 01 January 2020</t>
    </r>
  </si>
  <si>
    <t>Породице према броју деце и полу лица на које се води домаћинство, 2011. (%)</t>
  </si>
  <si>
    <t>Families by number of children and by sex of head of household, 2011 (%)</t>
  </si>
  <si>
    <t>Домаћинства према броју чланова и полу лица на које се води домаћинство, 2011. (%)</t>
  </si>
  <si>
    <t>Households by number of members, by sex of head of household, 2011 (%)</t>
  </si>
  <si>
    <t>Закључени и разведени бракови према старости и полу супружника, 2019. (у хиљадама)</t>
  </si>
  <si>
    <t>Marriages and divorces, by age and sex of spouses, 2019 (in thousands)</t>
  </si>
  <si>
    <t>Живорођени, број</t>
  </si>
  <si>
    <t>Живорођени, %</t>
  </si>
  <si>
    <t>Live births, number</t>
  </si>
  <si>
    <t>Live births, %</t>
  </si>
  <si>
    <t>Migrant population, by age and sex, 2019 (in thousands)</t>
  </si>
  <si>
    <t>Породице према типу и полу лица на које се води домаћинство, 2011. (%)</t>
  </si>
  <si>
    <t>Отац с децом</t>
  </si>
  <si>
    <t>Ванбрачни пар без деце</t>
  </si>
  <si>
    <t>Ванбрачни пар с децом</t>
  </si>
  <si>
    <t>Брачни пар без деце</t>
  </si>
  <si>
    <t>Брачни пар с децом</t>
  </si>
  <si>
    <t>Мајка с децом</t>
  </si>
  <si>
    <t>Families by type and by sex of head of household, 2011 (%)</t>
  </si>
  <si>
    <t>Father with children</t>
  </si>
  <si>
    <t>Consensual union without children</t>
  </si>
  <si>
    <t>Consensual union with children</t>
  </si>
  <si>
    <t>Married couple without children</t>
  </si>
  <si>
    <t>Married couple with children</t>
  </si>
  <si>
    <t>Mother with children</t>
  </si>
  <si>
    <t xml:space="preserve">Удео деце старости до 5 година чије је рођење уписано у матичне књиге које води надлежни орган, према полу, 2005-2019. (%) </t>
  </si>
  <si>
    <t>Proportion of children under 5 years of age whose births have been registered with a civil authority, by sex, 2005-2019 (%)</t>
  </si>
  <si>
    <t>Source: Multiple indicators cluster survey (MICS), SORS and UNICEF.</t>
  </si>
  <si>
    <t>10+ година супружник
старији</t>
  </si>
  <si>
    <t>10+ years older spouse</t>
  </si>
  <si>
    <t>Younger groom</t>
  </si>
  <si>
    <t>Разлика у годинама између супружника, 2009, 2014. и 2019. (%)</t>
  </si>
  <si>
    <t>Up to 14</t>
  </si>
  <si>
    <t xml:space="preserve">Up to 24 </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</si>
</sst>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0"/>
    <numFmt numFmtId="165" formatCode="General;;&quot;-&quot;"/>
    <numFmt numFmtId="166" formatCode="0.000"/>
  </numFmts>
  <fonts count="62" x14ac:knownFonts="1">
    <font>
      <sz val="10"/>
      <name val="Arial"/>
    </font>
    <font>
      <sz val="10"/>
      <name val="Arial"/>
      <family val="2"/>
    </font>
    <font>
      <sz val="8"/>
      <name val="Arial"/>
      <family val="2"/>
    </font>
    <font>
      <sz val="10"/>
      <color indexed="8"/>
      <name val="Arial"/>
      <family val="2"/>
    </font>
    <font>
      <sz val="9"/>
      <name val="Arial"/>
      <family val="2"/>
    </font>
    <font>
      <sz val="9"/>
      <name val="Arial"/>
      <family val="2"/>
      <charset val="238"/>
    </font>
    <font>
      <sz val="10"/>
      <color indexed="63"/>
      <name val="Arial"/>
      <family val="2"/>
    </font>
    <font>
      <b/>
      <sz val="10"/>
      <name val="Arial"/>
      <family val="2"/>
    </font>
    <font>
      <sz val="7"/>
      <name val="Arial"/>
      <family val="2"/>
    </font>
    <font>
      <sz val="10"/>
      <name val="Arial"/>
      <family val="2"/>
      <charset val="238"/>
    </font>
    <font>
      <sz val="10"/>
      <color indexed="8"/>
      <name val="Arial"/>
      <family val="2"/>
      <charset val="238"/>
    </font>
    <font>
      <sz val="8"/>
      <name val="Arial"/>
      <family val="2"/>
      <charset val="238"/>
    </font>
    <font>
      <sz val="10"/>
      <color indexed="10"/>
      <name val="Arial"/>
      <family val="2"/>
    </font>
    <font>
      <b/>
      <sz val="10"/>
      <name val="Arial"/>
      <family val="2"/>
      <charset val="238"/>
    </font>
    <font>
      <sz val="8"/>
      <name val="Arial"/>
      <family val="2"/>
    </font>
    <font>
      <sz val="10"/>
      <color indexed="10"/>
      <name val="Arial"/>
      <family val="2"/>
    </font>
    <font>
      <vertAlign val="superscript"/>
      <sz val="10"/>
      <name val="Arial"/>
      <family val="2"/>
    </font>
    <font>
      <b/>
      <sz val="11"/>
      <color theme="1"/>
      <name val="Calibri"/>
      <family val="2"/>
      <scheme val="minor"/>
    </font>
    <font>
      <sz val="10"/>
      <color rgb="FFFF0000"/>
      <name val="Arial"/>
      <family val="2"/>
    </font>
    <font>
      <sz val="10"/>
      <color rgb="FFFF0000"/>
      <name val="Arial"/>
      <family val="2"/>
      <charset val="238"/>
    </font>
    <font>
      <b/>
      <sz val="10"/>
      <color rgb="FFFF0000"/>
      <name val="Arial"/>
      <family val="2"/>
    </font>
    <font>
      <sz val="7"/>
      <color rgb="FFFF0000"/>
      <name val="Arial"/>
      <family val="2"/>
    </font>
    <font>
      <sz val="12"/>
      <name val="Arial"/>
      <family val="2"/>
    </font>
    <font>
      <sz val="12"/>
      <color rgb="FF242424"/>
      <name val="Tahoma"/>
      <family val="2"/>
    </font>
    <font>
      <sz val="11"/>
      <name val="Calibri"/>
      <family val="2"/>
    </font>
    <font>
      <sz val="12"/>
      <color rgb="FFFF0000"/>
      <name val="Arial"/>
      <family val="2"/>
    </font>
    <font>
      <b/>
      <sz val="12"/>
      <name val="Arial"/>
      <family val="2"/>
    </font>
    <font>
      <sz val="10"/>
      <color rgb="FF00B050"/>
      <name val="Arial"/>
      <family val="2"/>
    </font>
    <font>
      <sz val="11"/>
      <color rgb="FFFF0000"/>
      <name val="Calibri"/>
      <family val="2"/>
    </font>
    <font>
      <vertAlign val="superscript"/>
      <sz val="9"/>
      <name val="Arial"/>
      <family val="2"/>
    </font>
    <font>
      <b/>
      <sz val="10"/>
      <name val="Calibri"/>
      <family val="2"/>
    </font>
    <font>
      <sz val="10"/>
      <name val="Calibri"/>
      <family val="2"/>
    </font>
    <font>
      <b/>
      <sz val="10"/>
      <color rgb="FF000000"/>
      <name val="Arial"/>
      <family val="2"/>
    </font>
    <font>
      <sz val="10"/>
      <name val="MS Sans Serif"/>
    </font>
    <font>
      <vertAlign val="superscript"/>
      <sz val="10"/>
      <color rgb="FFFF0000"/>
      <name val="Arial"/>
      <family val="2"/>
    </font>
    <font>
      <b/>
      <sz val="10"/>
      <color theme="3" tint="-0.499984740745262"/>
      <name val="Arial"/>
      <family val="2"/>
      <charset val="238"/>
    </font>
    <font>
      <b/>
      <sz val="10"/>
      <color theme="3" tint="-0.499984740745262"/>
      <name val="Arial"/>
      <family val="2"/>
    </font>
    <font>
      <sz val="10"/>
      <color theme="3" tint="-0.499984740745262"/>
      <name val="Arial"/>
      <family val="2"/>
    </font>
    <font>
      <vertAlign val="superscript"/>
      <sz val="8"/>
      <name val="Arial"/>
      <family val="2"/>
    </font>
    <font>
      <b/>
      <vertAlign val="superscript"/>
      <sz val="10"/>
      <name val="Arial"/>
      <family val="2"/>
    </font>
    <font>
      <sz val="10"/>
      <name val="Calibri"/>
      <family val="2"/>
      <scheme val="minor"/>
    </font>
    <font>
      <sz val="12"/>
      <name val="Tahoma"/>
      <family val="2"/>
    </font>
    <font>
      <sz val="10"/>
      <color theme="1"/>
      <name val="Arial"/>
      <family val="2"/>
    </font>
    <font>
      <sz val="10"/>
      <color theme="1"/>
      <name val="Arial"/>
      <family val="2"/>
      <charset val="238"/>
    </font>
    <font>
      <b/>
      <sz val="10"/>
      <color theme="1"/>
      <name val="Calibri"/>
      <family val="2"/>
      <scheme val="minor"/>
    </font>
    <font>
      <sz val="10"/>
      <color rgb="FF000000"/>
      <name val="Arial"/>
      <family val="2"/>
    </font>
    <font>
      <sz val="10"/>
      <name val="Times New Roman"/>
      <family val="1"/>
      <charset val="238"/>
    </font>
    <font>
      <b/>
      <sz val="10"/>
      <name val="Times New Roman"/>
      <family val="1"/>
      <charset val="238"/>
    </font>
    <font>
      <sz val="10"/>
      <color rgb="FFFF0000"/>
      <name val="Calibri"/>
      <family val="2"/>
      <scheme val="minor"/>
    </font>
    <font>
      <sz val="10"/>
      <color theme="1"/>
      <name val="Calibri"/>
      <family val="2"/>
    </font>
    <font>
      <b/>
      <sz val="10"/>
      <color theme="1"/>
      <name val="Arial"/>
      <family val="2"/>
    </font>
    <font>
      <i/>
      <sz val="10"/>
      <color rgb="FF404141"/>
      <name val="Arial"/>
      <family val="2"/>
    </font>
    <font>
      <sz val="10"/>
      <color rgb="FF000000"/>
      <name val="Calibri"/>
      <family val="2"/>
      <scheme val="minor"/>
    </font>
    <font>
      <sz val="10"/>
      <color indexed="8"/>
      <name val="Calibri"/>
      <family val="2"/>
    </font>
    <font>
      <sz val="11"/>
      <name val="Calibri"/>
      <family val="2"/>
      <scheme val="minor"/>
    </font>
    <font>
      <sz val="9"/>
      <color indexed="8"/>
      <name val="Calibri"/>
      <family val="2"/>
    </font>
    <font>
      <sz val="9"/>
      <color theme="1"/>
      <name val="Calibri"/>
      <family val="2"/>
      <scheme val="minor"/>
    </font>
    <font>
      <sz val="10"/>
      <color rgb="FFFF0000"/>
      <name val="Arial"/>
      <family val="2"/>
    </font>
    <font>
      <b/>
      <sz val="12"/>
      <color theme="1"/>
      <name val="Calibri"/>
      <family val="2"/>
      <scheme val="minor"/>
    </font>
    <font>
      <b/>
      <sz val="12"/>
      <name val="Calibri"/>
      <family val="2"/>
    </font>
    <font>
      <b/>
      <sz val="10"/>
      <color rgb="FF1F497D"/>
      <name val="Arial"/>
      <family val="2"/>
    </font>
    <font>
      <sz val="10"/>
      <color rgb="FF1F497D"/>
      <name val="Arial"/>
      <family val="2"/>
    </font>
  </fonts>
  <fills count="14">
    <fill>
      <patternFill patternType="none"/>
    </fill>
    <fill>
      <patternFill patternType="gray125"/>
    </fill>
    <fill>
      <patternFill patternType="solid">
        <fgColor indexed="9"/>
        <bgColor indexed="64"/>
      </patternFill>
    </fill>
    <fill>
      <patternFill patternType="solid">
        <fgColor theme="9" tint="0.59999389629810485"/>
        <bgColor indexed="64"/>
      </patternFill>
    </fill>
    <fill>
      <patternFill patternType="solid">
        <fgColor rgb="FFFFFF00"/>
        <bgColor indexed="64"/>
      </patternFill>
    </fill>
    <fill>
      <patternFill patternType="solid">
        <fgColor rgb="FFFFC000"/>
        <bgColor indexed="64"/>
      </patternFill>
    </fill>
    <fill>
      <patternFill patternType="solid">
        <fgColor theme="4" tint="0.59999389629810485"/>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theme="9" tint="0.79998168889431442"/>
        <bgColor indexed="64"/>
      </patternFill>
    </fill>
    <fill>
      <patternFill patternType="solid">
        <fgColor rgb="FFFFEEB7"/>
        <bgColor indexed="64"/>
      </patternFill>
    </fill>
    <fill>
      <patternFill patternType="solid">
        <fgColor rgb="FFFFFFFF"/>
        <bgColor indexed="64"/>
      </patternFill>
    </fill>
  </fills>
  <borders count="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right style="hair">
        <color indexed="64"/>
      </right>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style="thin">
        <color indexed="64"/>
      </right>
      <top/>
      <bottom style="hair">
        <color indexed="64"/>
      </bottom>
      <diagonal/>
    </border>
    <border>
      <left style="hair">
        <color indexed="64"/>
      </left>
      <right style="thin">
        <color indexed="64"/>
      </right>
      <top/>
      <bottom style="hair">
        <color indexed="64"/>
      </bottom>
      <diagonal/>
    </border>
    <border>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hair">
        <color indexed="64"/>
      </right>
      <top/>
      <bottom style="hair">
        <color indexed="64"/>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style="dotted">
        <color indexed="64"/>
      </bottom>
      <diagonal/>
    </border>
    <border>
      <left style="thin">
        <color indexed="64"/>
      </left>
      <right style="thin">
        <color indexed="64"/>
      </right>
      <top style="dotted">
        <color indexed="64"/>
      </top>
      <bottom style="dotted">
        <color indexed="64"/>
      </bottom>
      <diagonal/>
    </border>
    <border>
      <left style="thin">
        <color indexed="64"/>
      </left>
      <right style="thin">
        <color indexed="64"/>
      </right>
      <top style="dotted">
        <color indexed="64"/>
      </top>
      <bottom style="thin">
        <color indexed="64"/>
      </bottom>
      <diagonal/>
    </border>
    <border>
      <left style="thin">
        <color indexed="64"/>
      </left>
      <right style="thin">
        <color indexed="64"/>
      </right>
      <top style="dotted">
        <color indexed="64"/>
      </top>
      <bottom/>
      <diagonal/>
    </border>
    <border>
      <left/>
      <right style="thin">
        <color auto="1"/>
      </right>
      <top/>
      <bottom style="thin">
        <color auto="1"/>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auto="1"/>
      </right>
      <top/>
      <bottom style="thin">
        <color auto="1"/>
      </bottom>
      <diagonal/>
    </border>
    <border>
      <left style="thin">
        <color auto="1"/>
      </left>
      <right/>
      <top/>
      <bottom style="thin">
        <color auto="1"/>
      </bottom>
      <diagonal/>
    </border>
    <border>
      <left style="double">
        <color auto="1"/>
      </left>
      <right style="double">
        <color auto="1"/>
      </right>
      <top style="double">
        <color auto="1"/>
      </top>
      <bottom style="double">
        <color auto="1"/>
      </bottom>
      <diagonal/>
    </border>
    <border>
      <left style="double">
        <color auto="1"/>
      </left>
      <right/>
      <top style="double">
        <color auto="1"/>
      </top>
      <bottom/>
      <diagonal/>
    </border>
    <border>
      <left/>
      <right/>
      <top style="double">
        <color auto="1"/>
      </top>
      <bottom/>
      <diagonal/>
    </border>
    <border>
      <left/>
      <right style="double">
        <color auto="1"/>
      </right>
      <top style="double">
        <color auto="1"/>
      </top>
      <bottom/>
      <diagonal/>
    </border>
    <border>
      <left style="double">
        <color auto="1"/>
      </left>
      <right/>
      <top/>
      <bottom/>
      <diagonal/>
    </border>
    <border>
      <left/>
      <right style="double">
        <color auto="1"/>
      </right>
      <top/>
      <bottom/>
      <diagonal/>
    </border>
    <border>
      <left style="double">
        <color auto="1"/>
      </left>
      <right/>
      <top/>
      <bottom style="double">
        <color auto="1"/>
      </bottom>
      <diagonal/>
    </border>
    <border>
      <left/>
      <right/>
      <top/>
      <bottom style="double">
        <color auto="1"/>
      </bottom>
      <diagonal/>
    </border>
    <border>
      <left/>
      <right style="double">
        <color auto="1"/>
      </right>
      <top/>
      <bottom style="double">
        <color auto="1"/>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style="thin">
        <color indexed="64"/>
      </left>
      <right style="thin">
        <color indexed="64"/>
      </right>
      <top style="double">
        <color indexed="64"/>
      </top>
      <bottom style="double">
        <color indexed="64"/>
      </bottom>
      <diagonal/>
    </border>
    <border>
      <left style="thin">
        <color indexed="64"/>
      </left>
      <right style="double">
        <color indexed="64"/>
      </right>
      <top style="double">
        <color indexed="64"/>
      </top>
      <bottom style="double">
        <color indexed="64"/>
      </bottom>
      <diagonal/>
    </border>
    <border>
      <left style="double">
        <color indexed="64"/>
      </left>
      <right style="double">
        <color indexed="64"/>
      </right>
      <top/>
      <bottom style="thin">
        <color auto="1"/>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double">
        <color indexed="64"/>
      </bottom>
      <diagonal/>
    </border>
    <border>
      <left/>
      <right style="thin">
        <color indexed="64"/>
      </right>
      <top style="double">
        <color indexed="64"/>
      </top>
      <bottom style="double">
        <color indexed="64"/>
      </bottom>
      <diagonal/>
    </border>
    <border>
      <left style="thin">
        <color indexed="64"/>
      </left>
      <right style="hair">
        <color indexed="64"/>
      </right>
      <top style="thin">
        <color indexed="64"/>
      </top>
      <bottom style="dotted">
        <color indexed="64"/>
      </bottom>
      <diagonal/>
    </border>
    <border>
      <left style="thin">
        <color indexed="64"/>
      </left>
      <right style="hair">
        <color indexed="64"/>
      </right>
      <top style="dotted">
        <color indexed="64"/>
      </top>
      <bottom style="dotted">
        <color indexed="64"/>
      </bottom>
      <diagonal/>
    </border>
    <border>
      <left style="thin">
        <color indexed="64"/>
      </left>
      <right style="hair">
        <color indexed="64"/>
      </right>
      <top style="dotted">
        <color indexed="64"/>
      </top>
      <bottom style="thin">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s>
  <cellStyleXfs count="4">
    <xf numFmtId="0" fontId="0" fillId="0" borderId="0"/>
    <xf numFmtId="0" fontId="9" fillId="0" borderId="0"/>
    <xf numFmtId="0" fontId="10" fillId="0" borderId="0"/>
    <xf numFmtId="0" fontId="33" fillId="0" borderId="0"/>
  </cellStyleXfs>
  <cellXfs count="350">
    <xf numFmtId="0" fontId="0" fillId="0" borderId="0" xfId="0"/>
    <xf numFmtId="0" fontId="0" fillId="0" borderId="0" xfId="0" applyFill="1"/>
    <xf numFmtId="0" fontId="8" fillId="0" borderId="0" xfId="0" applyFont="1"/>
    <xf numFmtId="0" fontId="0" fillId="0" borderId="0" xfId="0" applyFill="1" applyBorder="1"/>
    <xf numFmtId="0" fontId="7" fillId="0" borderId="0" xfId="0" applyFont="1"/>
    <xf numFmtId="0" fontId="12" fillId="0" borderId="0" xfId="0" applyFont="1"/>
    <xf numFmtId="0" fontId="13" fillId="0" borderId="0" xfId="0" applyFont="1"/>
    <xf numFmtId="0" fontId="4" fillId="0" borderId="0" xfId="0" applyFont="1"/>
    <xf numFmtId="164" fontId="4" fillId="0" borderId="0" xfId="0" applyNumberFormat="1" applyFont="1"/>
    <xf numFmtId="0" fontId="7" fillId="0" borderId="0" xfId="0" applyFont="1" applyFill="1"/>
    <xf numFmtId="0" fontId="1" fillId="0" borderId="0" xfId="0" applyFont="1"/>
    <xf numFmtId="0" fontId="13" fillId="0" borderId="0" xfId="0" applyFont="1" applyAlignment="1"/>
    <xf numFmtId="0" fontId="9" fillId="0" borderId="0" xfId="0" applyFont="1"/>
    <xf numFmtId="0" fontId="1" fillId="0" borderId="0" xfId="0" applyFont="1" applyFill="1"/>
    <xf numFmtId="0" fontId="1" fillId="0" borderId="1" xfId="0" applyFont="1" applyBorder="1"/>
    <xf numFmtId="0" fontId="15" fillId="0" borderId="0" xfId="0" applyFont="1" applyAlignment="1">
      <alignment horizontal="center"/>
    </xf>
    <xf numFmtId="0" fontId="0" fillId="0" borderId="0" xfId="0" applyBorder="1"/>
    <xf numFmtId="0" fontId="11" fillId="0" borderId="0" xfId="0" applyFont="1" applyFill="1" applyBorder="1" applyAlignment="1">
      <alignment horizontal="center" wrapText="1"/>
    </xf>
    <xf numFmtId="0" fontId="12" fillId="0" borderId="0" xfId="0" applyFont="1" applyAlignment="1">
      <alignment horizontal="center"/>
    </xf>
    <xf numFmtId="0" fontId="18" fillId="0" borderId="0" xfId="0" applyFont="1"/>
    <xf numFmtId="0" fontId="11" fillId="3" borderId="1" xfId="0" applyFont="1" applyFill="1" applyBorder="1" applyAlignment="1">
      <alignment horizontal="center" vertical="center" wrapText="1"/>
    </xf>
    <xf numFmtId="0" fontId="11" fillId="3" borderId="1" xfId="0" applyFont="1" applyFill="1" applyBorder="1" applyAlignment="1">
      <alignment vertical="center"/>
    </xf>
    <xf numFmtId="0" fontId="2" fillId="3" borderId="1" xfId="0" applyFont="1" applyFill="1" applyBorder="1" applyAlignment="1">
      <alignment horizontal="center" vertical="center"/>
    </xf>
    <xf numFmtId="0" fontId="2" fillId="3" borderId="1" xfId="0" applyFont="1" applyFill="1" applyBorder="1" applyAlignment="1">
      <alignment horizontal="center" vertical="center" wrapText="1"/>
    </xf>
    <xf numFmtId="0" fontId="0" fillId="0" borderId="8" xfId="0" applyBorder="1"/>
    <xf numFmtId="0" fontId="0" fillId="0" borderId="9" xfId="0" applyBorder="1"/>
    <xf numFmtId="0" fontId="0" fillId="0" borderId="10" xfId="0" applyBorder="1"/>
    <xf numFmtId="0" fontId="13" fillId="0" borderId="0" xfId="1" applyFont="1"/>
    <xf numFmtId="0" fontId="5" fillId="0" borderId="5" xfId="1" applyFont="1" applyBorder="1" applyAlignment="1">
      <alignment horizontal="center"/>
    </xf>
    <xf numFmtId="0" fontId="0" fillId="3" borderId="1" xfId="0" applyFill="1" applyBorder="1"/>
    <xf numFmtId="0" fontId="20" fillId="0" borderId="0" xfId="0" applyFont="1"/>
    <xf numFmtId="0" fontId="17" fillId="0" borderId="0" xfId="0" applyFont="1"/>
    <xf numFmtId="0" fontId="18" fillId="4" borderId="0" xfId="0" applyFont="1" applyFill="1"/>
    <xf numFmtId="0" fontId="5" fillId="3" borderId="1" xfId="0" applyFont="1" applyFill="1" applyBorder="1" applyAlignment="1"/>
    <xf numFmtId="0" fontId="0" fillId="4" borderId="0" xfId="0" applyFill="1"/>
    <xf numFmtId="0" fontId="20" fillId="4" borderId="0" xfId="0" applyFont="1" applyFill="1"/>
    <xf numFmtId="0" fontId="0" fillId="0" borderId="0" xfId="0" applyAlignment="1"/>
    <xf numFmtId="0" fontId="0" fillId="0" borderId="1" xfId="0" applyBorder="1"/>
    <xf numFmtId="0" fontId="12" fillId="0" borderId="0" xfId="0" applyFont="1" applyFill="1" applyAlignment="1">
      <alignment horizontal="center"/>
    </xf>
    <xf numFmtId="0" fontId="21" fillId="0" borderId="0" xfId="0" applyFont="1" applyFill="1"/>
    <xf numFmtId="0" fontId="2" fillId="0" borderId="1" xfId="0" applyFont="1" applyFill="1" applyBorder="1" applyAlignment="1">
      <alignment horizontal="center"/>
    </xf>
    <xf numFmtId="164" fontId="2" fillId="0" borderId="1" xfId="0" applyNumberFormat="1" applyFont="1" applyFill="1" applyBorder="1" applyAlignment="1">
      <alignment horizontal="center" wrapText="1"/>
    </xf>
    <xf numFmtId="0" fontId="12" fillId="0" borderId="0" xfId="2" applyFont="1" applyFill="1" applyBorder="1" applyAlignment="1">
      <alignment wrapText="1"/>
    </xf>
    <xf numFmtId="0" fontId="11" fillId="0" borderId="1" xfId="0" applyFont="1" applyFill="1" applyBorder="1" applyAlignment="1">
      <alignment horizontal="center" wrapText="1"/>
    </xf>
    <xf numFmtId="0" fontId="11" fillId="0" borderId="1" xfId="0" applyFont="1" applyBorder="1" applyAlignment="1">
      <alignment horizontal="center" vertical="center" wrapText="1"/>
    </xf>
    <xf numFmtId="0" fontId="11" fillId="0" borderId="1" xfId="0" applyFont="1" applyFill="1" applyBorder="1" applyAlignment="1">
      <alignment horizontal="center" vertical="center" wrapText="1"/>
    </xf>
    <xf numFmtId="0" fontId="0" fillId="5" borderId="0" xfId="0" applyFill="1"/>
    <xf numFmtId="0" fontId="1" fillId="3" borderId="1" xfId="0" applyFont="1" applyFill="1" applyBorder="1" applyAlignment="1">
      <alignment horizontal="center" vertical="center"/>
    </xf>
    <xf numFmtId="0" fontId="9" fillId="0" borderId="0" xfId="0" applyFont="1" applyFill="1"/>
    <xf numFmtId="0" fontId="22" fillId="0" borderId="0" xfId="0" applyFont="1"/>
    <xf numFmtId="0" fontId="23" fillId="0" borderId="1" xfId="0" applyFont="1" applyBorder="1"/>
    <xf numFmtId="164" fontId="22" fillId="0" borderId="1" xfId="0" applyNumberFormat="1" applyFont="1" applyBorder="1"/>
    <xf numFmtId="0" fontId="18" fillId="0" borderId="0" xfId="0" applyFont="1" applyFill="1"/>
    <xf numFmtId="0" fontId="7" fillId="4" borderId="0" xfId="0" applyFont="1" applyFill="1"/>
    <xf numFmtId="0" fontId="27" fillId="0" borderId="0" xfId="2" applyFont="1" applyFill="1" applyBorder="1" applyAlignment="1"/>
    <xf numFmtId="0" fontId="4" fillId="0" borderId="0" xfId="0" applyFont="1" applyFill="1"/>
    <xf numFmtId="0" fontId="1" fillId="0" borderId="0" xfId="0" applyFont="1" applyBorder="1"/>
    <xf numFmtId="0" fontId="7" fillId="0" borderId="0" xfId="0" applyFont="1" applyBorder="1"/>
    <xf numFmtId="49" fontId="5" fillId="0" borderId="4" xfId="0" applyNumberFormat="1" applyFont="1" applyBorder="1" applyAlignment="1">
      <alignment horizontal="center"/>
    </xf>
    <xf numFmtId="0" fontId="28" fillId="0" borderId="0" xfId="0" applyFont="1"/>
    <xf numFmtId="0" fontId="28" fillId="0" borderId="0" xfId="0" applyFont="1" applyAlignment="1"/>
    <xf numFmtId="0" fontId="28" fillId="0" borderId="0" xfId="0" applyFont="1" applyAlignment="1">
      <alignment wrapText="1"/>
    </xf>
    <xf numFmtId="0" fontId="12" fillId="0" borderId="0" xfId="0" applyFont="1" applyFill="1"/>
    <xf numFmtId="0" fontId="24" fillId="4" borderId="0" xfId="0" applyFont="1" applyFill="1" applyAlignment="1"/>
    <xf numFmtId="0" fontId="2" fillId="0" borderId="0" xfId="0" applyFont="1" applyFill="1" applyBorder="1" applyAlignment="1">
      <alignment horizontal="center"/>
    </xf>
    <xf numFmtId="164" fontId="2" fillId="0" borderId="0" xfId="0" applyNumberFormat="1" applyFont="1" applyFill="1" applyBorder="1" applyAlignment="1">
      <alignment horizontal="center" wrapText="1"/>
    </xf>
    <xf numFmtId="0" fontId="7" fillId="0" borderId="0" xfId="0" applyFont="1" applyFill="1" applyAlignment="1"/>
    <xf numFmtId="0" fontId="18" fillId="0" borderId="0" xfId="0" applyFont="1" applyFill="1" applyAlignment="1">
      <alignment horizontal="center"/>
    </xf>
    <xf numFmtId="164" fontId="11" fillId="0" borderId="1" xfId="0" applyNumberFormat="1" applyFont="1" applyFill="1" applyBorder="1" applyAlignment="1">
      <alignment horizontal="center" wrapText="1"/>
    </xf>
    <xf numFmtId="0" fontId="11" fillId="0" borderId="1" xfId="0" applyFont="1" applyFill="1" applyBorder="1" applyAlignment="1">
      <alignment horizontal="center" vertical="top" wrapText="1"/>
    </xf>
    <xf numFmtId="164" fontId="11" fillId="0" borderId="1" xfId="0" applyNumberFormat="1" applyFont="1" applyFill="1" applyBorder="1" applyAlignment="1">
      <alignment horizontal="center"/>
    </xf>
    <xf numFmtId="0" fontId="11" fillId="0" borderId="0" xfId="0" applyFont="1" applyFill="1" applyBorder="1" applyAlignment="1">
      <alignment horizontal="center" vertical="center" wrapText="1"/>
    </xf>
    <xf numFmtId="164" fontId="11" fillId="0" borderId="1" xfId="0" applyNumberFormat="1" applyFont="1" applyFill="1" applyBorder="1" applyAlignment="1">
      <alignment horizontal="center" vertical="center" wrapText="1"/>
    </xf>
    <xf numFmtId="164" fontId="11" fillId="0" borderId="1" xfId="0" applyNumberFormat="1" applyFont="1" applyFill="1" applyBorder="1" applyAlignment="1">
      <alignment horizontal="center" vertical="center"/>
    </xf>
    <xf numFmtId="0" fontId="1" fillId="0" borderId="0" xfId="0" quotePrefix="1" applyFont="1" applyFill="1" applyAlignment="1">
      <alignment vertical="center"/>
    </xf>
    <xf numFmtId="0" fontId="2" fillId="0" borderId="0" xfId="0" applyNumberFormat="1" applyFont="1" applyFill="1" applyBorder="1" applyAlignment="1">
      <alignment horizontal="center"/>
    </xf>
    <xf numFmtId="0" fontId="22" fillId="5" borderId="0" xfId="0" applyFont="1" applyFill="1"/>
    <xf numFmtId="0" fontId="32" fillId="0" borderId="0" xfId="0" applyFont="1" applyFill="1" applyAlignment="1">
      <alignment horizontal="left" vertical="center" indent="2"/>
    </xf>
    <xf numFmtId="0" fontId="7" fillId="0" borderId="0" xfId="0" applyFont="1" applyFill="1" applyBorder="1" applyAlignment="1">
      <alignment horizontal="left" indent="2"/>
    </xf>
    <xf numFmtId="0" fontId="12" fillId="5" borderId="0" xfId="0" applyFont="1" applyFill="1" applyAlignment="1">
      <alignment horizontal="center"/>
    </xf>
    <xf numFmtId="0" fontId="1" fillId="5" borderId="0" xfId="0" applyFont="1" applyFill="1"/>
    <xf numFmtId="0" fontId="9" fillId="0" borderId="0" xfId="1" applyFont="1" applyAlignment="1">
      <alignment horizontal="left"/>
    </xf>
    <xf numFmtId="0" fontId="9" fillId="0" borderId="22" xfId="0" applyFont="1" applyBorder="1" applyAlignment="1">
      <alignment horizontal="left" indent="2"/>
    </xf>
    <xf numFmtId="49" fontId="5" fillId="0" borderId="23" xfId="0" applyNumberFormat="1" applyFont="1" applyFill="1" applyBorder="1" applyAlignment="1">
      <alignment horizontal="center"/>
    </xf>
    <xf numFmtId="0" fontId="5" fillId="0" borderId="24" xfId="1" applyFont="1" applyBorder="1" applyAlignment="1">
      <alignment horizontal="center"/>
    </xf>
    <xf numFmtId="0" fontId="9" fillId="0" borderId="25" xfId="0" applyFont="1" applyBorder="1" applyAlignment="1">
      <alignment horizontal="left" indent="2"/>
    </xf>
    <xf numFmtId="0" fontId="9" fillId="5" borderId="0" xfId="0" applyFont="1" applyFill="1"/>
    <xf numFmtId="0" fontId="15" fillId="5" borderId="0" xfId="0" applyFont="1" applyFill="1"/>
    <xf numFmtId="0" fontId="1" fillId="5" borderId="0" xfId="0" quotePrefix="1" applyFont="1" applyFill="1" applyAlignment="1">
      <alignment horizontal="left" vertical="center" indent="2"/>
    </xf>
    <xf numFmtId="0" fontId="1" fillId="0" borderId="23" xfId="0" applyFont="1" applyBorder="1" applyAlignment="1"/>
    <xf numFmtId="0" fontId="1" fillId="0" borderId="24" xfId="0" applyFont="1" applyBorder="1" applyAlignment="1"/>
    <xf numFmtId="0" fontId="1" fillId="0" borderId="25" xfId="0" applyFont="1" applyBorder="1" applyAlignment="1"/>
    <xf numFmtId="1" fontId="1" fillId="0" borderId="23" xfId="0" applyNumberFormat="1" applyFont="1" applyBorder="1"/>
    <xf numFmtId="1" fontId="1" fillId="0" borderId="25" xfId="0" applyNumberFormat="1" applyFont="1" applyBorder="1"/>
    <xf numFmtId="0" fontId="1" fillId="0" borderId="23" xfId="0" applyFont="1" applyBorder="1"/>
    <xf numFmtId="0" fontId="1" fillId="0" borderId="24" xfId="0" applyFont="1" applyBorder="1"/>
    <xf numFmtId="0" fontId="1" fillId="0" borderId="25" xfId="0" applyFont="1" applyBorder="1"/>
    <xf numFmtId="0" fontId="1" fillId="0" borderId="26" xfId="0" applyFont="1" applyBorder="1" applyAlignment="1"/>
    <xf numFmtId="0" fontId="1" fillId="0" borderId="1" xfId="0" applyFont="1" applyFill="1" applyBorder="1" applyAlignment="1">
      <alignment vertical="center"/>
    </xf>
    <xf numFmtId="0" fontId="0" fillId="0" borderId="1" xfId="0" applyFill="1" applyBorder="1"/>
    <xf numFmtId="164" fontId="1" fillId="0" borderId="23" xfId="0" applyNumberFormat="1" applyFont="1" applyBorder="1"/>
    <xf numFmtId="164" fontId="1" fillId="0" borderId="24" xfId="0" applyNumberFormat="1" applyFont="1" applyBorder="1"/>
    <xf numFmtId="0" fontId="1" fillId="0" borderId="1" xfId="0" applyFont="1" applyFill="1" applyBorder="1" applyAlignment="1">
      <alignment horizontal="center" vertical="center"/>
    </xf>
    <xf numFmtId="0" fontId="1" fillId="3" borderId="20" xfId="0" applyFont="1" applyFill="1" applyBorder="1" applyAlignment="1">
      <alignment vertical="center"/>
    </xf>
    <xf numFmtId="0" fontId="0" fillId="3" borderId="1" xfId="0" applyFill="1" applyBorder="1" applyAlignment="1">
      <alignment horizontal="center" vertical="center"/>
    </xf>
    <xf numFmtId="164" fontId="0" fillId="0" borderId="0" xfId="0" applyNumberFormat="1"/>
    <xf numFmtId="0" fontId="1" fillId="3" borderId="1" xfId="0" applyFont="1" applyFill="1" applyBorder="1" applyAlignment="1">
      <alignment horizontal="center" vertical="center" wrapText="1"/>
    </xf>
    <xf numFmtId="0" fontId="1" fillId="0" borderId="1" xfId="0" applyFont="1" applyBorder="1" applyAlignment="1">
      <alignment vertical="center"/>
    </xf>
    <xf numFmtId="1" fontId="1" fillId="0" borderId="19" xfId="0" applyNumberFormat="1" applyFont="1" applyBorder="1"/>
    <xf numFmtId="0" fontId="1" fillId="0" borderId="0" xfId="0" applyFont="1" applyBorder="1" applyAlignment="1">
      <alignment vertical="center"/>
    </xf>
    <xf numFmtId="1" fontId="1" fillId="0" borderId="0" xfId="0" applyNumberFormat="1" applyFont="1" applyBorder="1"/>
    <xf numFmtId="164" fontId="1" fillId="0" borderId="19" xfId="0" applyNumberFormat="1" applyFont="1" applyBorder="1"/>
    <xf numFmtId="164" fontId="1" fillId="0" borderId="25" xfId="0" applyNumberFormat="1" applyFont="1" applyBorder="1"/>
    <xf numFmtId="0" fontId="1" fillId="0" borderId="29" xfId="0" applyFont="1" applyBorder="1" applyAlignment="1">
      <alignment vertical="center"/>
    </xf>
    <xf numFmtId="0" fontId="7" fillId="0" borderId="0" xfId="0" applyFont="1" applyAlignment="1"/>
    <xf numFmtId="0" fontId="2" fillId="0" borderId="8" xfId="0" applyFont="1" applyBorder="1" applyAlignment="1">
      <alignment horizontal="right" vertical="center"/>
    </xf>
    <xf numFmtId="0" fontId="2" fillId="0" borderId="4" xfId="0" applyFont="1" applyBorder="1" applyAlignment="1">
      <alignment horizontal="right" vertical="center"/>
    </xf>
    <xf numFmtId="0" fontId="2" fillId="0" borderId="9" xfId="0" applyFont="1" applyBorder="1" applyAlignment="1">
      <alignment horizontal="right" vertical="center"/>
    </xf>
    <xf numFmtId="0" fontId="2" fillId="0" borderId="5" xfId="0" applyFont="1" applyBorder="1" applyAlignment="1">
      <alignment horizontal="right" vertical="center"/>
    </xf>
    <xf numFmtId="0" fontId="2" fillId="0" borderId="10" xfId="0" applyFont="1" applyBorder="1" applyAlignment="1">
      <alignment horizontal="right" vertical="center"/>
    </xf>
    <xf numFmtId="0" fontId="2" fillId="0" borderId="7" xfId="0" applyFont="1" applyBorder="1" applyAlignment="1">
      <alignment horizontal="right" vertical="center"/>
    </xf>
    <xf numFmtId="0" fontId="5" fillId="3" borderId="1" xfId="0" applyFont="1" applyFill="1" applyBorder="1" applyAlignment="1">
      <alignment wrapText="1"/>
    </xf>
    <xf numFmtId="0" fontId="1" fillId="6" borderId="1" xfId="0" applyFont="1" applyFill="1" applyBorder="1" applyAlignment="1">
      <alignment horizontal="center" vertical="center"/>
    </xf>
    <xf numFmtId="0" fontId="1" fillId="7" borderId="1" xfId="0" applyFont="1" applyFill="1" applyBorder="1" applyAlignment="1">
      <alignment vertical="center"/>
    </xf>
    <xf numFmtId="0" fontId="19" fillId="5" borderId="0" xfId="0" applyFont="1" applyFill="1"/>
    <xf numFmtId="0" fontId="1" fillId="7" borderId="24" xfId="0" applyFont="1" applyFill="1" applyBorder="1"/>
    <xf numFmtId="0" fontId="35" fillId="0" borderId="0" xfId="0" applyFont="1" applyAlignment="1"/>
    <xf numFmtId="0" fontId="37" fillId="0" borderId="0" xfId="0" applyFont="1"/>
    <xf numFmtId="0" fontId="2" fillId="0" borderId="1" xfId="0" applyNumberFormat="1" applyFont="1" applyFill="1" applyBorder="1" applyAlignment="1">
      <alignment horizontal="center"/>
    </xf>
    <xf numFmtId="0" fontId="2" fillId="0" borderId="7" xfId="0" applyNumberFormat="1" applyFont="1" applyFill="1" applyBorder="1" applyAlignment="1">
      <alignment horizontal="center"/>
    </xf>
    <xf numFmtId="0" fontId="22" fillId="5" borderId="1" xfId="0" applyFont="1" applyFill="1" applyBorder="1"/>
    <xf numFmtId="164" fontId="22" fillId="5" borderId="1" xfId="0" applyNumberFormat="1" applyFont="1" applyFill="1" applyBorder="1"/>
    <xf numFmtId="0" fontId="22" fillId="0" borderId="1" xfId="0" applyFont="1" applyBorder="1"/>
    <xf numFmtId="0" fontId="41" fillId="0" borderId="1" xfId="0" applyFont="1" applyBorder="1" applyAlignment="1">
      <alignment wrapText="1"/>
    </xf>
    <xf numFmtId="0" fontId="41" fillId="0" borderId="1" xfId="0" applyFont="1" applyBorder="1"/>
    <xf numFmtId="0" fontId="7" fillId="0" borderId="0" xfId="2" applyFont="1" applyFill="1" applyBorder="1" applyAlignment="1"/>
    <xf numFmtId="0" fontId="1" fillId="8" borderId="24" xfId="0" applyFont="1" applyFill="1" applyBorder="1"/>
    <xf numFmtId="0" fontId="13" fillId="0" borderId="0" xfId="0" applyFont="1" applyFill="1" applyAlignment="1"/>
    <xf numFmtId="0" fontId="1" fillId="0" borderId="0" xfId="0" applyFont="1" applyAlignment="1">
      <alignment horizontal="center"/>
    </xf>
    <xf numFmtId="0" fontId="25" fillId="0" borderId="0" xfId="0" applyFont="1"/>
    <xf numFmtId="0" fontId="23" fillId="0" borderId="0" xfId="0" applyFont="1"/>
    <xf numFmtId="164" fontId="22" fillId="0" borderId="0" xfId="0" applyNumberFormat="1" applyFont="1"/>
    <xf numFmtId="0" fontId="26" fillId="0" borderId="0" xfId="0" applyFont="1" applyAlignment="1"/>
    <xf numFmtId="0" fontId="22" fillId="0" borderId="28" xfId="0" applyFont="1" applyBorder="1" applyAlignment="1">
      <alignment horizontal="center" vertical="center"/>
    </xf>
    <xf numFmtId="0" fontId="22" fillId="0" borderId="1" xfId="0" applyFont="1" applyBorder="1" applyAlignment="1">
      <alignment horizontal="center" vertical="center"/>
    </xf>
    <xf numFmtId="0" fontId="2" fillId="0" borderId="12" xfId="0" applyFont="1" applyBorder="1" applyAlignment="1">
      <alignment horizontal="center"/>
    </xf>
    <xf numFmtId="0" fontId="2" fillId="0" borderId="5" xfId="0" applyFont="1" applyBorder="1" applyAlignment="1">
      <alignment horizontal="center"/>
    </xf>
    <xf numFmtId="49" fontId="2" fillId="0" borderId="5" xfId="0" applyNumberFormat="1" applyFont="1" applyBorder="1" applyAlignment="1">
      <alignment horizontal="center"/>
    </xf>
    <xf numFmtId="0" fontId="2" fillId="0" borderId="5" xfId="0" applyFont="1" applyBorder="1" applyAlignment="1">
      <alignment horizontal="center" wrapText="1"/>
    </xf>
    <xf numFmtId="0" fontId="2" fillId="0" borderId="7" xfId="0" applyFont="1" applyBorder="1" applyAlignment="1">
      <alignment horizontal="center" wrapText="1"/>
    </xf>
    <xf numFmtId="0" fontId="7" fillId="9" borderId="34" xfId="0" applyFont="1" applyFill="1" applyBorder="1"/>
    <xf numFmtId="0" fontId="7" fillId="0" borderId="47" xfId="0" applyFont="1" applyBorder="1"/>
    <xf numFmtId="0" fontId="7" fillId="0" borderId="48" xfId="0" applyFont="1" applyBorder="1"/>
    <xf numFmtId="0" fontId="0" fillId="0" borderId="49" xfId="0" applyBorder="1"/>
    <xf numFmtId="0" fontId="7" fillId="10" borderId="34" xfId="0" applyFont="1" applyFill="1" applyBorder="1"/>
    <xf numFmtId="166" fontId="2" fillId="0" borderId="8" xfId="0" applyNumberFormat="1" applyFont="1" applyBorder="1" applyAlignment="1">
      <alignment horizontal="right" vertical="center"/>
    </xf>
    <xf numFmtId="166" fontId="2" fillId="0" borderId="9" xfId="0" applyNumberFormat="1" applyFont="1" applyBorder="1" applyAlignment="1">
      <alignment horizontal="right" vertical="center"/>
    </xf>
    <xf numFmtId="166" fontId="2" fillId="0" borderId="10" xfId="0" applyNumberFormat="1" applyFont="1" applyBorder="1" applyAlignment="1">
      <alignment horizontal="right" vertical="center"/>
    </xf>
    <xf numFmtId="166" fontId="2" fillId="0" borderId="8" xfId="0" applyNumberFormat="1" applyFont="1" applyFill="1" applyBorder="1" applyAlignment="1">
      <alignment horizontal="right" vertical="center"/>
    </xf>
    <xf numFmtId="166" fontId="2" fillId="0" borderId="4" xfId="0" applyNumberFormat="1" applyFont="1" applyFill="1" applyBorder="1" applyAlignment="1">
      <alignment horizontal="right" vertical="center"/>
    </xf>
    <xf numFmtId="166" fontId="2" fillId="0" borderId="9" xfId="0" applyNumberFormat="1" applyFont="1" applyFill="1" applyBorder="1" applyAlignment="1">
      <alignment horizontal="right" vertical="center"/>
    </xf>
    <xf numFmtId="166" fontId="2" fillId="0" borderId="5" xfId="0" applyNumberFormat="1" applyFont="1" applyFill="1" applyBorder="1" applyAlignment="1">
      <alignment horizontal="right" vertical="center"/>
    </xf>
    <xf numFmtId="166" fontId="2" fillId="0" borderId="10" xfId="0" applyNumberFormat="1" applyFont="1" applyFill="1" applyBorder="1" applyAlignment="1">
      <alignment horizontal="right" vertical="center"/>
    </xf>
    <xf numFmtId="166" fontId="2" fillId="0" borderId="7" xfId="0" applyNumberFormat="1" applyFont="1" applyFill="1" applyBorder="1" applyAlignment="1">
      <alignment horizontal="right" vertical="center"/>
    </xf>
    <xf numFmtId="0" fontId="1" fillId="4" borderId="0" xfId="0" applyFont="1" applyFill="1"/>
    <xf numFmtId="164" fontId="1" fillId="6" borderId="23" xfId="0" applyNumberFormat="1" applyFont="1" applyFill="1" applyBorder="1"/>
    <xf numFmtId="164" fontId="1" fillId="0" borderId="1" xfId="0" applyNumberFormat="1" applyFont="1" applyBorder="1"/>
    <xf numFmtId="0" fontId="1" fillId="0" borderId="1" xfId="0" applyFont="1" applyBorder="1" applyAlignment="1">
      <alignment horizontal="center"/>
    </xf>
    <xf numFmtId="0" fontId="9" fillId="3" borderId="1" xfId="0" applyFont="1" applyFill="1" applyBorder="1" applyAlignment="1">
      <alignment horizontal="center" vertical="center"/>
    </xf>
    <xf numFmtId="0" fontId="9" fillId="3" borderId="1" xfId="0" applyFont="1" applyFill="1" applyBorder="1" applyAlignment="1">
      <alignment horizontal="center" vertical="center" wrapText="1"/>
    </xf>
    <xf numFmtId="0" fontId="9" fillId="0" borderId="4" xfId="0" applyFont="1" applyBorder="1" applyAlignment="1">
      <alignment wrapText="1"/>
    </xf>
    <xf numFmtId="1" fontId="1" fillId="0" borderId="4" xfId="0" applyNumberFormat="1" applyFont="1" applyFill="1" applyBorder="1"/>
    <xf numFmtId="0" fontId="9" fillId="0" borderId="7" xfId="0" applyFont="1" applyBorder="1" applyAlignment="1">
      <alignment wrapText="1"/>
    </xf>
    <xf numFmtId="1" fontId="1" fillId="0" borderId="7" xfId="0" applyNumberFormat="1" applyFont="1" applyFill="1" applyBorder="1"/>
    <xf numFmtId="1" fontId="43" fillId="0" borderId="0" xfId="0" applyNumberFormat="1" applyFont="1" applyFill="1" applyBorder="1"/>
    <xf numFmtId="0" fontId="9" fillId="0" borderId="0" xfId="0" applyFont="1" applyFill="1" applyBorder="1" applyAlignment="1">
      <alignment horizontal="center" vertical="center"/>
    </xf>
    <xf numFmtId="1" fontId="42" fillId="0" borderId="0" xfId="0" applyNumberFormat="1" applyFont="1" applyFill="1" applyBorder="1"/>
    <xf numFmtId="0" fontId="1" fillId="0" borderId="0" xfId="0" applyFont="1" applyFill="1" applyBorder="1"/>
    <xf numFmtId="0" fontId="44" fillId="0" borderId="0" xfId="0" applyFont="1"/>
    <xf numFmtId="0" fontId="1" fillId="3" borderId="1" xfId="0" applyFont="1" applyFill="1" applyBorder="1"/>
    <xf numFmtId="0" fontId="1" fillId="0" borderId="0" xfId="0" applyFont="1" applyBorder="1" applyAlignment="1">
      <alignment horizontal="center"/>
    </xf>
    <xf numFmtId="0" fontId="9" fillId="0" borderId="12" xfId="0" applyFont="1" applyBorder="1"/>
    <xf numFmtId="164" fontId="9" fillId="0" borderId="4" xfId="0" applyNumberFormat="1" applyFont="1" applyBorder="1"/>
    <xf numFmtId="0" fontId="9" fillId="0" borderId="7" xfId="0" applyFont="1" applyBorder="1"/>
    <xf numFmtId="164" fontId="9" fillId="0" borderId="7" xfId="0" applyNumberFormat="1" applyFont="1" applyBorder="1"/>
    <xf numFmtId="164" fontId="1" fillId="0" borderId="0" xfId="0" applyNumberFormat="1" applyFont="1"/>
    <xf numFmtId="0" fontId="1" fillId="0" borderId="0" xfId="0" applyFont="1" applyAlignment="1"/>
    <xf numFmtId="0" fontId="1" fillId="8" borderId="1" xfId="0" applyFont="1" applyFill="1" applyBorder="1" applyAlignment="1">
      <alignment horizontal="right" wrapText="1"/>
    </xf>
    <xf numFmtId="0" fontId="1" fillId="3" borderId="1" xfId="0" applyFont="1" applyFill="1" applyBorder="1" applyAlignment="1">
      <alignment horizontal="right" wrapText="1"/>
    </xf>
    <xf numFmtId="164" fontId="1" fillId="3" borderId="1" xfId="0" applyNumberFormat="1" applyFont="1" applyFill="1" applyBorder="1" applyAlignment="1">
      <alignment horizontal="right" wrapText="1"/>
    </xf>
    <xf numFmtId="0" fontId="1" fillId="8" borderId="23" xfId="0" applyFont="1" applyFill="1" applyBorder="1" applyAlignment="1">
      <alignment horizontal="right"/>
    </xf>
    <xf numFmtId="165" fontId="1" fillId="8" borderId="23" xfId="0" applyNumberFormat="1" applyFont="1" applyFill="1" applyBorder="1" applyAlignment="1">
      <alignment horizontal="right"/>
    </xf>
    <xf numFmtId="0" fontId="1" fillId="8" borderId="23" xfId="0" applyNumberFormat="1" applyFont="1" applyFill="1" applyBorder="1" applyAlignment="1">
      <alignment horizontal="right"/>
    </xf>
    <xf numFmtId="165" fontId="1" fillId="8" borderId="24" xfId="0" applyNumberFormat="1" applyFont="1" applyFill="1" applyBorder="1"/>
    <xf numFmtId="165" fontId="1" fillId="0" borderId="0" xfId="0" applyNumberFormat="1" applyFont="1"/>
    <xf numFmtId="0" fontId="1" fillId="8" borderId="24" xfId="0" applyNumberFormat="1" applyFont="1" applyFill="1" applyBorder="1" applyAlignment="1">
      <alignment horizontal="right"/>
    </xf>
    <xf numFmtId="0" fontId="1" fillId="8" borderId="24" xfId="0" applyFont="1" applyFill="1" applyBorder="1" applyAlignment="1">
      <alignment horizontal="right"/>
    </xf>
    <xf numFmtId="165" fontId="1" fillId="8" borderId="25" xfId="0" applyNumberFormat="1" applyFont="1" applyFill="1" applyBorder="1"/>
    <xf numFmtId="0" fontId="1" fillId="8" borderId="25" xfId="0" applyNumberFormat="1" applyFont="1" applyFill="1" applyBorder="1" applyAlignment="1">
      <alignment horizontal="right"/>
    </xf>
    <xf numFmtId="0" fontId="1" fillId="0" borderId="0" xfId="0" applyFont="1" applyAlignment="1">
      <alignment horizontal="left"/>
    </xf>
    <xf numFmtId="0" fontId="1" fillId="8" borderId="1" xfId="0" applyFont="1" applyFill="1" applyBorder="1" applyAlignment="1">
      <alignment horizontal="right" vertical="center" wrapText="1"/>
    </xf>
    <xf numFmtId="0" fontId="1" fillId="3" borderId="1" xfId="0" applyFont="1" applyFill="1" applyBorder="1" applyAlignment="1">
      <alignment horizontal="right" vertical="center" wrapText="1"/>
    </xf>
    <xf numFmtId="165" fontId="42" fillId="7" borderId="23" xfId="0" applyNumberFormat="1" applyFont="1" applyFill="1" applyBorder="1"/>
    <xf numFmtId="0" fontId="1" fillId="7" borderId="23" xfId="0" applyFont="1" applyFill="1" applyBorder="1" applyAlignment="1">
      <alignment horizontal="right"/>
    </xf>
    <xf numFmtId="165" fontId="1" fillId="7" borderId="23" xfId="0" applyNumberFormat="1" applyFont="1" applyFill="1" applyBorder="1" applyAlignment="1">
      <alignment horizontal="right"/>
    </xf>
    <xf numFmtId="0" fontId="1" fillId="7" borderId="23" xfId="0" applyNumberFormat="1" applyFont="1" applyFill="1" applyBorder="1" applyAlignment="1">
      <alignment horizontal="right"/>
    </xf>
    <xf numFmtId="165" fontId="42" fillId="7" borderId="24" xfId="0" applyNumberFormat="1" applyFont="1" applyFill="1" applyBorder="1"/>
    <xf numFmtId="165" fontId="1" fillId="7" borderId="24" xfId="0" applyNumberFormat="1" applyFont="1" applyFill="1" applyBorder="1"/>
    <xf numFmtId="0" fontId="1" fillId="7" borderId="24" xfId="0" applyNumberFormat="1" applyFont="1" applyFill="1" applyBorder="1" applyAlignment="1">
      <alignment horizontal="right"/>
    </xf>
    <xf numFmtId="0" fontId="1" fillId="7" borderId="24" xfId="0" applyFont="1" applyFill="1" applyBorder="1" applyAlignment="1">
      <alignment horizontal="right"/>
    </xf>
    <xf numFmtId="165" fontId="42" fillId="7" borderId="25" xfId="0" applyNumberFormat="1" applyFont="1" applyFill="1" applyBorder="1"/>
    <xf numFmtId="165" fontId="1" fillId="7" borderId="25" xfId="0" applyNumberFormat="1" applyFont="1" applyFill="1" applyBorder="1"/>
    <xf numFmtId="0" fontId="1" fillId="7" borderId="25" xfId="0" applyNumberFormat="1" applyFont="1" applyFill="1" applyBorder="1" applyAlignment="1">
      <alignment horizontal="right"/>
    </xf>
    <xf numFmtId="0" fontId="46" fillId="0" borderId="0" xfId="0" applyFont="1" applyAlignment="1">
      <alignment horizontal="left"/>
    </xf>
    <xf numFmtId="0" fontId="46" fillId="0" borderId="0" xfId="0" applyFont="1"/>
    <xf numFmtId="0" fontId="47" fillId="0" borderId="0" xfId="0" applyFont="1"/>
    <xf numFmtId="0" fontId="9" fillId="3" borderId="1" xfId="0" applyFont="1" applyFill="1" applyBorder="1"/>
    <xf numFmtId="0" fontId="9" fillId="0" borderId="4" xfId="0" applyFont="1" applyBorder="1"/>
    <xf numFmtId="0" fontId="42" fillId="0" borderId="4" xfId="0" applyFont="1" applyFill="1" applyBorder="1"/>
    <xf numFmtId="0" fontId="1" fillId="0" borderId="4" xfId="0" applyFont="1" applyFill="1" applyBorder="1"/>
    <xf numFmtId="0" fontId="42" fillId="0" borderId="7" xfId="0" applyFont="1" applyFill="1" applyBorder="1"/>
    <xf numFmtId="0" fontId="1" fillId="0" borderId="7" xfId="0" applyFont="1" applyFill="1" applyBorder="1"/>
    <xf numFmtId="0" fontId="9" fillId="0" borderId="0" xfId="0" applyFont="1" applyBorder="1"/>
    <xf numFmtId="164" fontId="9" fillId="0" borderId="0" xfId="0" applyNumberFormat="1" applyFont="1" applyBorder="1"/>
    <xf numFmtId="0" fontId="42" fillId="0" borderId="0" xfId="0" applyFont="1" applyFill="1" applyBorder="1"/>
    <xf numFmtId="0" fontId="9" fillId="0" borderId="0" xfId="0" applyFont="1" applyAlignment="1">
      <alignment horizontal="left"/>
    </xf>
    <xf numFmtId="0" fontId="42" fillId="0" borderId="1" xfId="0" applyFont="1" applyBorder="1"/>
    <xf numFmtId="0" fontId="42" fillId="0" borderId="1" xfId="0" applyFont="1" applyBorder="1" applyAlignment="1">
      <alignment horizontal="center" wrapText="1"/>
    </xf>
    <xf numFmtId="0" fontId="3" fillId="3" borderId="1" xfId="0" applyFont="1" applyFill="1" applyBorder="1" applyAlignment="1">
      <alignment horizontal="center" wrapText="1"/>
    </xf>
    <xf numFmtId="49" fontId="3" fillId="3" borderId="1" xfId="0" applyNumberFormat="1" applyFont="1" applyFill="1" applyBorder="1" applyAlignment="1">
      <alignment horizontal="center" wrapText="1"/>
    </xf>
    <xf numFmtId="0" fontId="42" fillId="0" borderId="0" xfId="0" applyFont="1"/>
    <xf numFmtId="0" fontId="1" fillId="3" borderId="1" xfId="0" applyFont="1" applyFill="1" applyBorder="1" applyAlignment="1">
      <alignment horizontal="center"/>
    </xf>
    <xf numFmtId="1" fontId="9" fillId="0" borderId="6" xfId="1" applyNumberFormat="1" applyFont="1" applyBorder="1"/>
    <xf numFmtId="1" fontId="9" fillId="0" borderId="16" xfId="1" applyNumberFormat="1" applyFont="1" applyBorder="1"/>
    <xf numFmtId="1" fontId="9" fillId="0" borderId="13" xfId="1" applyNumberFormat="1" applyFont="1" applyBorder="1"/>
    <xf numFmtId="1" fontId="9" fillId="0" borderId="14" xfId="1" applyNumberFormat="1" applyFont="1" applyBorder="1"/>
    <xf numFmtId="1" fontId="9" fillId="0" borderId="15" xfId="1" applyNumberFormat="1" applyFont="1" applyBorder="1"/>
    <xf numFmtId="1" fontId="9" fillId="0" borderId="11" xfId="1" applyNumberFormat="1" applyFont="1" applyBorder="1"/>
    <xf numFmtId="1" fontId="9" fillId="0" borderId="0" xfId="1" applyNumberFormat="1" applyFont="1" applyBorder="1"/>
    <xf numFmtId="0" fontId="1" fillId="0" borderId="20" xfId="0" applyFont="1" applyFill="1" applyBorder="1" applyAlignment="1">
      <alignment horizontal="center" vertical="center"/>
    </xf>
    <xf numFmtId="164" fontId="1" fillId="0" borderId="1" xfId="0" applyNumberFormat="1" applyFont="1" applyFill="1" applyBorder="1"/>
    <xf numFmtId="0" fontId="1" fillId="3" borderId="2" xfId="0" applyFont="1" applyFill="1" applyBorder="1" applyAlignment="1">
      <alignment horizontal="center" vertical="center"/>
    </xf>
    <xf numFmtId="0" fontId="1" fillId="3" borderId="3" xfId="0" applyFont="1" applyFill="1" applyBorder="1" applyAlignment="1">
      <alignment horizontal="center" vertical="center"/>
    </xf>
    <xf numFmtId="0" fontId="45" fillId="0" borderId="0" xfId="0" applyFont="1" applyFill="1" applyBorder="1" applyAlignment="1">
      <alignment horizontal="left" wrapText="1"/>
    </xf>
    <xf numFmtId="0" fontId="45" fillId="0" borderId="0" xfId="0" applyNumberFormat="1" applyFont="1" applyFill="1" applyBorder="1" applyAlignment="1">
      <alignment horizontal="right"/>
    </xf>
    <xf numFmtId="0" fontId="1" fillId="0" borderId="0" xfId="1" applyFont="1" applyFill="1" applyBorder="1" applyAlignment="1">
      <alignment vertical="center"/>
    </xf>
    <xf numFmtId="0" fontId="50" fillId="0" borderId="0" xfId="0" applyFont="1"/>
    <xf numFmtId="0" fontId="1" fillId="0" borderId="0" xfId="1" applyFont="1" applyFill="1" applyBorder="1" applyAlignment="1">
      <alignment vertical="center" wrapText="1"/>
    </xf>
    <xf numFmtId="0" fontId="51" fillId="5" borderId="0" xfId="0" applyFont="1" applyFill="1"/>
    <xf numFmtId="0" fontId="18" fillId="4" borderId="0" xfId="1" applyFont="1" applyFill="1" applyBorder="1" applyAlignment="1">
      <alignment vertical="center"/>
    </xf>
    <xf numFmtId="0" fontId="52" fillId="0" borderId="0" xfId="0" applyFont="1" applyFill="1" applyBorder="1" applyAlignment="1">
      <alignment vertical="center"/>
    </xf>
    <xf numFmtId="0" fontId="40" fillId="0" borderId="0" xfId="0" applyFont="1" applyFill="1" applyBorder="1" applyAlignment="1">
      <alignment vertical="center"/>
    </xf>
    <xf numFmtId="0" fontId="40" fillId="0" borderId="0" xfId="0" applyFont="1" applyFill="1" applyAlignment="1">
      <alignment vertical="center"/>
    </xf>
    <xf numFmtId="0" fontId="54" fillId="4" borderId="29" xfId="0" applyFont="1" applyFill="1" applyBorder="1"/>
    <xf numFmtId="0" fontId="54" fillId="4" borderId="29" xfId="0" applyFont="1" applyFill="1" applyBorder="1" applyAlignment="1">
      <alignment horizontal="center" wrapText="1"/>
    </xf>
    <xf numFmtId="0" fontId="54" fillId="4" borderId="29" xfId="0" applyFont="1" applyFill="1" applyBorder="1" applyAlignment="1">
      <alignment horizontal="right" vertical="top" wrapText="1"/>
    </xf>
    <xf numFmtId="0" fontId="54" fillId="4" borderId="0" xfId="0" applyFont="1" applyFill="1" applyBorder="1" applyAlignment="1">
      <alignment horizontal="right" vertical="top" wrapText="1"/>
    </xf>
    <xf numFmtId="0" fontId="54" fillId="4" borderId="18" xfId="0" applyFont="1" applyFill="1" applyBorder="1" applyAlignment="1">
      <alignment horizontal="right" vertical="top" wrapText="1"/>
    </xf>
    <xf numFmtId="0" fontId="55" fillId="0" borderId="0" xfId="1" applyFont="1" applyBorder="1" applyAlignment="1">
      <alignment vertical="center"/>
    </xf>
    <xf numFmtId="0" fontId="56" fillId="0" borderId="0" xfId="1" applyFont="1" applyBorder="1" applyAlignment="1">
      <alignment vertical="center"/>
    </xf>
    <xf numFmtId="0" fontId="52" fillId="4" borderId="0" xfId="0" applyFont="1" applyFill="1" applyBorder="1" applyAlignment="1">
      <alignment vertical="center"/>
    </xf>
    <xf numFmtId="0" fontId="57" fillId="4" borderId="0" xfId="0" applyFont="1" applyFill="1"/>
    <xf numFmtId="0" fontId="48" fillId="4" borderId="0" xfId="0" applyFont="1" applyFill="1" applyBorder="1" applyAlignment="1">
      <alignment vertical="center"/>
    </xf>
    <xf numFmtId="0" fontId="40" fillId="4" borderId="0" xfId="0" applyFont="1" applyFill="1" applyAlignment="1">
      <alignment vertical="center"/>
    </xf>
    <xf numFmtId="0" fontId="1" fillId="0" borderId="1" xfId="0" applyFont="1" applyBorder="1" applyAlignment="1">
      <alignment horizontal="center"/>
    </xf>
    <xf numFmtId="0" fontId="45" fillId="0" borderId="0" xfId="0" applyFont="1" applyFill="1" applyBorder="1" applyAlignment="1">
      <alignment vertical="center"/>
    </xf>
    <xf numFmtId="1" fontId="1" fillId="0" borderId="0" xfId="0" applyNumberFormat="1" applyFont="1" applyFill="1" applyBorder="1"/>
    <xf numFmtId="164" fontId="1" fillId="0" borderId="17" xfId="0" applyNumberFormat="1" applyFont="1" applyFill="1" applyBorder="1"/>
    <xf numFmtId="0" fontId="3" fillId="0" borderId="0" xfId="1" applyFont="1" applyBorder="1" applyAlignment="1">
      <alignment vertical="center"/>
    </xf>
    <xf numFmtId="0" fontId="18" fillId="4" borderId="0" xfId="0" applyFont="1" applyFill="1" applyBorder="1" applyAlignment="1">
      <alignment vertical="center"/>
    </xf>
    <xf numFmtId="0" fontId="1" fillId="3" borderId="1" xfId="0" applyFont="1" applyFill="1" applyBorder="1" applyAlignment="1">
      <alignment horizontal="center" vertical="center"/>
    </xf>
    <xf numFmtId="0" fontId="1" fillId="0" borderId="23" xfId="0" applyFont="1" applyFill="1" applyBorder="1"/>
    <xf numFmtId="164" fontId="1" fillId="0" borderId="23" xfId="0" applyNumberFormat="1" applyFont="1" applyFill="1" applyBorder="1"/>
    <xf numFmtId="0" fontId="1" fillId="0" borderId="24" xfId="0" applyFont="1" applyFill="1" applyBorder="1"/>
    <xf numFmtId="164" fontId="1" fillId="0" borderId="24" xfId="0" applyNumberFormat="1" applyFont="1" applyFill="1" applyBorder="1"/>
    <xf numFmtId="0" fontId="1" fillId="0" borderId="25" xfId="0" applyFont="1" applyFill="1" applyBorder="1"/>
    <xf numFmtId="164" fontId="1" fillId="0" borderId="25" xfId="0" applyNumberFormat="1" applyFont="1" applyFill="1" applyBorder="1"/>
    <xf numFmtId="164" fontId="1" fillId="6" borderId="23" xfId="0" applyNumberFormat="1" applyFont="1" applyFill="1" applyBorder="1" applyAlignment="1">
      <alignment horizontal="right"/>
    </xf>
    <xf numFmtId="0" fontId="6" fillId="0" borderId="1" xfId="0" applyFont="1" applyFill="1" applyBorder="1" applyAlignment="1">
      <alignment wrapText="1"/>
    </xf>
    <xf numFmtId="0" fontId="1" fillId="0" borderId="1" xfId="0" applyFont="1" applyFill="1" applyBorder="1"/>
    <xf numFmtId="165" fontId="1" fillId="8" borderId="23" xfId="0" applyNumberFormat="1" applyFont="1" applyFill="1" applyBorder="1"/>
    <xf numFmtId="164" fontId="1" fillId="0" borderId="1" xfId="0" applyNumberFormat="1" applyFont="1" applyFill="1" applyBorder="1" applyAlignment="1">
      <alignment horizontal="right" wrapText="1"/>
    </xf>
    <xf numFmtId="0" fontId="1" fillId="0" borderId="23" xfId="0" applyFont="1" applyFill="1" applyBorder="1" applyAlignment="1">
      <alignment horizontal="right" wrapText="1"/>
    </xf>
    <xf numFmtId="0" fontId="1" fillId="0" borderId="24" xfId="0" applyFont="1" applyBorder="1" applyAlignment="1">
      <alignment horizontal="right" wrapText="1"/>
    </xf>
    <xf numFmtId="0" fontId="1" fillId="2" borderId="24" xfId="0" applyFont="1" applyFill="1" applyBorder="1" applyAlignment="1">
      <alignment horizontal="right" wrapText="1"/>
    </xf>
    <xf numFmtId="0" fontId="1" fillId="0" borderId="25" xfId="0" applyFont="1" applyFill="1" applyBorder="1" applyAlignment="1">
      <alignment horizontal="right" wrapText="1"/>
    </xf>
    <xf numFmtId="0" fontId="9" fillId="0" borderId="1" xfId="0" applyFont="1" applyFill="1" applyBorder="1" applyAlignment="1">
      <alignment horizontal="center"/>
    </xf>
    <xf numFmtId="0" fontId="58" fillId="0" borderId="0" xfId="0" applyFont="1"/>
    <xf numFmtId="0" fontId="0" fillId="0" borderId="0" xfId="0" applyAlignment="1">
      <alignment horizontal="center"/>
    </xf>
    <xf numFmtId="0" fontId="0" fillId="0" borderId="24" xfId="0" applyBorder="1" applyAlignment="1"/>
    <xf numFmtId="0" fontId="59" fillId="0" borderId="0" xfId="0" applyFont="1"/>
    <xf numFmtId="0" fontId="1" fillId="0" borderId="51" xfId="0" applyFont="1" applyBorder="1" applyAlignment="1"/>
    <xf numFmtId="0" fontId="0" fillId="0" borderId="52" xfId="0" applyBorder="1" applyAlignment="1"/>
    <xf numFmtId="0" fontId="1" fillId="0" borderId="52" xfId="0" applyFont="1" applyBorder="1" applyAlignment="1"/>
    <xf numFmtId="0" fontId="1" fillId="0" borderId="53" xfId="0" applyFont="1" applyBorder="1" applyAlignment="1"/>
    <xf numFmtId="0" fontId="60" fillId="12" borderId="54" xfId="0" applyFont="1" applyFill="1" applyBorder="1" applyAlignment="1">
      <alignment horizontal="center" vertical="center" wrapText="1"/>
    </xf>
    <xf numFmtId="0" fontId="60" fillId="12" borderId="55" xfId="0" applyFont="1" applyFill="1" applyBorder="1" applyAlignment="1">
      <alignment horizontal="center" vertical="center" wrapText="1"/>
    </xf>
    <xf numFmtId="0" fontId="61" fillId="13" borderId="56" xfId="0" applyFont="1" applyFill="1" applyBorder="1" applyAlignment="1">
      <alignment horizontal="left" vertical="center" wrapText="1"/>
    </xf>
    <xf numFmtId="164" fontId="54" fillId="4" borderId="29" xfId="0" applyNumberFormat="1" applyFont="1" applyFill="1" applyBorder="1"/>
    <xf numFmtId="164" fontId="54" fillId="4" borderId="0" xfId="0" applyNumberFormat="1" applyFont="1" applyFill="1" applyBorder="1"/>
    <xf numFmtId="164" fontId="54" fillId="4" borderId="18" xfId="0" applyNumberFormat="1" applyFont="1" applyFill="1" applyBorder="1"/>
    <xf numFmtId="164" fontId="61" fillId="13" borderId="57" xfId="0" applyNumberFormat="1" applyFont="1" applyFill="1" applyBorder="1" applyAlignment="1">
      <alignment horizontal="right" vertical="center" wrapText="1" indent="1"/>
    </xf>
    <xf numFmtId="0" fontId="0" fillId="0" borderId="18" xfId="0" applyBorder="1" applyAlignment="1">
      <alignment horizontal="center"/>
    </xf>
    <xf numFmtId="0" fontId="1" fillId="0" borderId="1" xfId="0" applyFont="1" applyBorder="1" applyAlignment="1">
      <alignment horizontal="center"/>
    </xf>
    <xf numFmtId="0" fontId="0" fillId="0" borderId="1" xfId="0" applyBorder="1" applyAlignment="1">
      <alignment horizontal="center"/>
    </xf>
    <xf numFmtId="0" fontId="22" fillId="0" borderId="1" xfId="0" applyFont="1" applyBorder="1" applyAlignment="1">
      <alignment horizontal="center"/>
    </xf>
    <xf numFmtId="0" fontId="1" fillId="3" borderId="20" xfId="0" applyFont="1" applyFill="1" applyBorder="1" applyAlignment="1">
      <alignment horizontal="center" vertical="center"/>
    </xf>
    <xf numFmtId="0" fontId="1" fillId="3" borderId="17" xfId="0" applyFont="1" applyFill="1" applyBorder="1" applyAlignment="1">
      <alignment horizontal="center" vertical="center"/>
    </xf>
    <xf numFmtId="0" fontId="1" fillId="3" borderId="2" xfId="0" applyFont="1" applyFill="1" applyBorder="1" applyAlignment="1">
      <alignment horizontal="center" vertical="center"/>
    </xf>
    <xf numFmtId="0" fontId="1" fillId="3" borderId="3" xfId="0" applyFont="1" applyFill="1" applyBorder="1" applyAlignment="1">
      <alignment horizontal="center" vertical="center"/>
    </xf>
    <xf numFmtId="0" fontId="7" fillId="11" borderId="43" xfId="0" applyFont="1" applyFill="1" applyBorder="1" applyAlignment="1">
      <alignment horizontal="center"/>
    </xf>
    <xf numFmtId="0" fontId="7" fillId="11" borderId="44" xfId="0" applyFont="1" applyFill="1" applyBorder="1" applyAlignment="1">
      <alignment horizontal="center"/>
    </xf>
    <xf numFmtId="0" fontId="1" fillId="10" borderId="35" xfId="0" applyFont="1" applyFill="1" applyBorder="1" applyAlignment="1">
      <alignment horizontal="center" wrapText="1"/>
    </xf>
    <xf numFmtId="0" fontId="1" fillId="10" borderId="36" xfId="0" applyFont="1" applyFill="1" applyBorder="1" applyAlignment="1">
      <alignment horizontal="center" wrapText="1"/>
    </xf>
    <xf numFmtId="0" fontId="1" fillId="10" borderId="37" xfId="0" applyFont="1" applyFill="1" applyBorder="1" applyAlignment="1">
      <alignment horizontal="center" wrapText="1"/>
    </xf>
    <xf numFmtId="0" fontId="1" fillId="10" borderId="38" xfId="0" applyFont="1" applyFill="1" applyBorder="1" applyAlignment="1">
      <alignment horizontal="center" wrapText="1"/>
    </xf>
    <xf numFmtId="0" fontId="1" fillId="10" borderId="0" xfId="0" applyFont="1" applyFill="1" applyBorder="1" applyAlignment="1">
      <alignment horizontal="center" wrapText="1"/>
    </xf>
    <xf numFmtId="0" fontId="1" fillId="10" borderId="39" xfId="0" applyFont="1" applyFill="1" applyBorder="1" applyAlignment="1">
      <alignment horizontal="center" wrapText="1"/>
    </xf>
    <xf numFmtId="0" fontId="1" fillId="10" borderId="40" xfId="0" applyFont="1" applyFill="1" applyBorder="1" applyAlignment="1">
      <alignment horizontal="center" wrapText="1"/>
    </xf>
    <xf numFmtId="0" fontId="1" fillId="10" borderId="41" xfId="0" applyFont="1" applyFill="1" applyBorder="1" applyAlignment="1">
      <alignment horizontal="center" wrapText="1"/>
    </xf>
    <xf numFmtId="0" fontId="1" fillId="10" borderId="42" xfId="0" applyFont="1" applyFill="1" applyBorder="1" applyAlignment="1">
      <alignment horizontal="center" wrapText="1"/>
    </xf>
    <xf numFmtId="0" fontId="7" fillId="11" borderId="50" xfId="0" applyFont="1" applyFill="1" applyBorder="1" applyAlignment="1">
      <alignment horizontal="center"/>
    </xf>
    <xf numFmtId="0" fontId="7" fillId="11" borderId="45" xfId="0" applyFont="1" applyFill="1" applyBorder="1" applyAlignment="1">
      <alignment horizontal="center"/>
    </xf>
    <xf numFmtId="0" fontId="7" fillId="11" borderId="46" xfId="0" applyFont="1" applyFill="1" applyBorder="1" applyAlignment="1">
      <alignment horizontal="center"/>
    </xf>
    <xf numFmtId="0" fontId="9" fillId="3" borderId="1" xfId="0" applyFont="1" applyFill="1" applyBorder="1" applyAlignment="1">
      <alignment horizontal="center" vertical="center"/>
    </xf>
    <xf numFmtId="0" fontId="9" fillId="3" borderId="20" xfId="0" applyFont="1" applyFill="1" applyBorder="1" applyAlignment="1">
      <alignment horizontal="center"/>
    </xf>
    <xf numFmtId="0" fontId="9" fillId="3" borderId="17" xfId="0" applyFont="1" applyFill="1" applyBorder="1" applyAlignment="1">
      <alignment horizontal="center"/>
    </xf>
    <xf numFmtId="0" fontId="9" fillId="3" borderId="1" xfId="0" applyFont="1" applyFill="1" applyBorder="1" applyAlignment="1">
      <alignment horizontal="center"/>
    </xf>
    <xf numFmtId="0" fontId="1" fillId="3" borderId="1" xfId="0" applyFont="1" applyFill="1" applyBorder="1" applyAlignment="1">
      <alignment horizontal="center" vertical="center" wrapText="1"/>
    </xf>
    <xf numFmtId="0" fontId="1" fillId="3" borderId="20" xfId="0" applyFont="1" applyFill="1" applyBorder="1" applyAlignment="1">
      <alignment horizontal="center" wrapText="1"/>
    </xf>
    <xf numFmtId="0" fontId="1" fillId="3" borderId="17" xfId="0" applyFont="1" applyFill="1" applyBorder="1" applyAlignment="1">
      <alignment horizontal="center" wrapText="1"/>
    </xf>
    <xf numFmtId="0" fontId="1" fillId="3" borderId="28" xfId="0" applyFont="1" applyFill="1" applyBorder="1" applyAlignment="1">
      <alignment horizontal="center" vertical="center" wrapText="1"/>
    </xf>
    <xf numFmtId="0" fontId="1" fillId="3" borderId="19" xfId="0" applyFont="1" applyFill="1" applyBorder="1" applyAlignment="1">
      <alignment horizontal="center" vertical="center" wrapText="1"/>
    </xf>
    <xf numFmtId="0" fontId="1" fillId="3" borderId="3" xfId="0" applyFont="1" applyFill="1" applyBorder="1" applyAlignment="1">
      <alignment horizontal="center" vertical="center" wrapText="1"/>
    </xf>
    <xf numFmtId="0" fontId="1" fillId="8" borderId="1" xfId="0" applyFont="1" applyFill="1" applyBorder="1" applyAlignment="1">
      <alignment horizontal="center" vertical="center" wrapText="1"/>
    </xf>
    <xf numFmtId="0" fontId="1" fillId="8" borderId="20" xfId="0" applyFont="1" applyFill="1" applyBorder="1" applyAlignment="1">
      <alignment horizontal="center" wrapText="1"/>
    </xf>
    <xf numFmtId="0" fontId="1" fillId="8" borderId="17" xfId="0" applyFont="1" applyFill="1" applyBorder="1" applyAlignment="1">
      <alignment horizontal="center" wrapText="1"/>
    </xf>
    <xf numFmtId="0" fontId="1" fillId="3" borderId="21" xfId="0" applyFont="1" applyFill="1" applyBorder="1" applyAlignment="1">
      <alignment horizontal="center" wrapText="1"/>
    </xf>
    <xf numFmtId="0" fontId="1" fillId="8" borderId="21" xfId="0" applyFont="1" applyFill="1" applyBorder="1" applyAlignment="1">
      <alignment horizontal="center" wrapText="1"/>
    </xf>
    <xf numFmtId="1" fontId="13" fillId="0" borderId="28" xfId="0" applyNumberFormat="1" applyFont="1" applyFill="1" applyBorder="1" applyAlignment="1">
      <alignment horizontal="center" vertical="center" wrapText="1"/>
    </xf>
    <xf numFmtId="1" fontId="13" fillId="0" borderId="32" xfId="0" applyNumberFormat="1" applyFont="1" applyFill="1" applyBorder="1" applyAlignment="1">
      <alignment horizontal="center" vertical="center" wrapText="1"/>
    </xf>
    <xf numFmtId="0" fontId="13" fillId="0" borderId="28" xfId="0" applyFont="1" applyFill="1" applyBorder="1" applyAlignment="1">
      <alignment horizontal="center" vertical="center" wrapText="1"/>
    </xf>
    <xf numFmtId="0" fontId="13" fillId="0" borderId="32" xfId="0" applyFont="1" applyFill="1" applyBorder="1" applyAlignment="1">
      <alignment horizontal="center" vertical="center" wrapText="1"/>
    </xf>
    <xf numFmtId="0" fontId="13" fillId="0" borderId="28" xfId="0" applyFont="1" applyBorder="1" applyAlignment="1">
      <alignment horizontal="center" vertical="center" wrapText="1"/>
    </xf>
    <xf numFmtId="0" fontId="13" fillId="0" borderId="32" xfId="0" applyFont="1" applyBorder="1" applyAlignment="1">
      <alignment horizontal="center" vertical="center" wrapText="1"/>
    </xf>
    <xf numFmtId="0" fontId="13" fillId="0" borderId="30" xfId="0" applyFont="1" applyBorder="1" applyAlignment="1">
      <alignment horizontal="center" vertical="center" wrapText="1"/>
    </xf>
    <xf numFmtId="0" fontId="13" fillId="0" borderId="33" xfId="0" applyFont="1" applyBorder="1" applyAlignment="1">
      <alignment horizontal="center" vertical="center" wrapText="1"/>
    </xf>
    <xf numFmtId="0" fontId="13" fillId="0" borderId="31" xfId="0" applyFont="1" applyFill="1" applyBorder="1" applyAlignment="1">
      <alignment horizontal="center" vertical="center" wrapText="1"/>
    </xf>
    <xf numFmtId="0" fontId="13" fillId="0" borderId="27" xfId="0" applyFont="1" applyFill="1" applyBorder="1" applyAlignment="1">
      <alignment horizontal="center" vertical="center" wrapText="1"/>
    </xf>
    <xf numFmtId="0" fontId="13" fillId="0" borderId="1" xfId="0" applyFont="1" applyBorder="1" applyAlignment="1">
      <alignment horizontal="center" vertical="center" wrapText="1"/>
    </xf>
  </cellXfs>
  <cellStyles count="4">
    <cellStyle name="Normal" xfId="0" builtinId="0"/>
    <cellStyle name="Normal 2" xfId="1"/>
    <cellStyle name="Normal 2 2" xfId="3"/>
    <cellStyle name="Normal_T1" xfId="2"/>
  </cellStyles>
  <dxfs count="0"/>
  <tableStyles count="0" defaultTableStyle="TableStyleMedium9" defaultPivotStyle="PivotStyleLight16"/>
  <colors>
    <mruColors>
      <color rgb="FFB1A0C7"/>
      <color rgb="FF92DCC5"/>
      <color rgb="FFC45E5C"/>
      <color rgb="FF77933C"/>
      <color rgb="FFA89E65"/>
      <color rgb="FF9E945B"/>
      <color rgb="FF887E4E"/>
      <color rgb="FF857E4E"/>
      <color rgb="FF7F7648"/>
      <color rgb="FF7F764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charts/_rels/chart10.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1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1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1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1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1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2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2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2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25.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26.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27.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28.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29.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30.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31.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32.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4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4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52.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53.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54.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55.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7.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8.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9.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'1gr'!$B$5</c:f>
              <c:strCache>
                <c:ptCount val="1"/>
                <c:pt idx="0">
                  <c:v>Жене</c:v>
                </c:pt>
              </c:strCache>
            </c:strRef>
          </c:tx>
          <c:spPr>
            <a:ln w="28575" cap="rnd">
              <a:solidFill>
                <a:schemeClr val="accent6">
                  <a:lumMod val="75000"/>
                </a:schemeClr>
              </a:solidFill>
              <a:round/>
            </a:ln>
            <a:effectLst/>
          </c:spPr>
          <c:marker>
            <c:symbol val="none"/>
          </c:marker>
          <c:dLbls>
            <c:dLbl>
              <c:idx val="0"/>
              <c:layout>
                <c:manualLayout>
                  <c:x val="-5.6204899164206588E-2"/>
                  <c:y val="-3.4459122357356778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7B34-4378-9DDC-ACA5DEF306D5}"/>
                </c:ext>
                <c:ext xmlns:c15="http://schemas.microsoft.com/office/drawing/2012/chart" uri="{CE6537A1-D6FC-4f65-9D91-7224C49458BB}">
                  <c15:layout/>
                </c:ext>
              </c:extLst>
            </c:dLbl>
            <c:dLbl>
              <c:idx val="1"/>
              <c:delete val="1"/>
              <c:extLst xmlns:c16r2="http://schemas.microsoft.com/office/drawing/2015/06/chart">
                <c:ext xmlns:c16="http://schemas.microsoft.com/office/drawing/2014/chart" uri="{C3380CC4-5D6E-409C-BE32-E72D297353CC}">
                  <c16:uniqueId val="{00000001-7B34-4378-9DDC-ACA5DEF306D5}"/>
                </c:ext>
                <c:ext xmlns:c15="http://schemas.microsoft.com/office/drawing/2012/chart" uri="{CE6537A1-D6FC-4f65-9D91-7224C49458BB}"/>
              </c:extLst>
            </c:dLbl>
            <c:dLbl>
              <c:idx val="2"/>
              <c:delete val="1"/>
              <c:extLst xmlns:c16r2="http://schemas.microsoft.com/office/drawing/2015/06/chart">
                <c:ext xmlns:c16="http://schemas.microsoft.com/office/drawing/2014/chart" uri="{C3380CC4-5D6E-409C-BE32-E72D297353CC}">
                  <c16:uniqueId val="{00000002-7B34-4378-9DDC-ACA5DEF306D5}"/>
                </c:ext>
                <c:ext xmlns:c15="http://schemas.microsoft.com/office/drawing/2012/chart" uri="{CE6537A1-D6FC-4f65-9D91-7224C49458BB}"/>
              </c:extLst>
            </c:dLbl>
            <c:dLbl>
              <c:idx val="3"/>
              <c:delete val="1"/>
              <c:extLst xmlns:c16r2="http://schemas.microsoft.com/office/drawing/2015/06/chart">
                <c:ext xmlns:c16="http://schemas.microsoft.com/office/drawing/2014/chart" uri="{C3380CC4-5D6E-409C-BE32-E72D297353CC}">
                  <c16:uniqueId val="{00000003-7B34-4378-9DDC-ACA5DEF306D5}"/>
                </c:ext>
                <c:ext xmlns:c15="http://schemas.microsoft.com/office/drawing/2012/chart" uri="{CE6537A1-D6FC-4f65-9D91-7224C49458BB}"/>
              </c:extLst>
            </c:dLbl>
            <c:dLbl>
              <c:idx val="4"/>
              <c:delete val="1"/>
              <c:extLst xmlns:c16r2="http://schemas.microsoft.com/office/drawing/2015/06/chart">
                <c:ext xmlns:c16="http://schemas.microsoft.com/office/drawing/2014/chart" uri="{C3380CC4-5D6E-409C-BE32-E72D297353CC}">
                  <c16:uniqueId val="{00000004-7B34-4378-9DDC-ACA5DEF306D5}"/>
                </c:ext>
                <c:ext xmlns:c15="http://schemas.microsoft.com/office/drawing/2012/chart" uri="{CE6537A1-D6FC-4f65-9D91-7224C49458BB}"/>
              </c:extLst>
            </c:dLbl>
            <c:dLbl>
              <c:idx val="5"/>
              <c:delete val="1"/>
              <c:extLst xmlns:c16r2="http://schemas.microsoft.com/office/drawing/2015/06/chart">
                <c:ext xmlns:c16="http://schemas.microsoft.com/office/drawing/2014/chart" uri="{C3380CC4-5D6E-409C-BE32-E72D297353CC}">
                  <c16:uniqueId val="{00000005-7B34-4378-9DDC-ACA5DEF306D5}"/>
                </c:ext>
                <c:ext xmlns:c15="http://schemas.microsoft.com/office/drawing/2012/chart" uri="{CE6537A1-D6FC-4f65-9D91-7224C49458BB}"/>
              </c:extLst>
            </c:dLbl>
            <c:dLbl>
              <c:idx val="6"/>
              <c:delete val="1"/>
              <c:extLst xmlns:c16r2="http://schemas.microsoft.com/office/drawing/2015/06/chart">
                <c:ext xmlns:c16="http://schemas.microsoft.com/office/drawing/2014/chart" uri="{C3380CC4-5D6E-409C-BE32-E72D297353CC}">
                  <c16:uniqueId val="{00000006-7B34-4378-9DDC-ACA5DEF306D5}"/>
                </c:ext>
                <c:ext xmlns:c15="http://schemas.microsoft.com/office/drawing/2012/chart" uri="{CE6537A1-D6FC-4f65-9D91-7224C49458BB}"/>
              </c:extLst>
            </c:dLbl>
            <c:dLbl>
              <c:idx val="7"/>
              <c:delete val="1"/>
              <c:extLst xmlns:c16r2="http://schemas.microsoft.com/office/drawing/2015/06/chart">
                <c:ext xmlns:c16="http://schemas.microsoft.com/office/drawing/2014/chart" uri="{C3380CC4-5D6E-409C-BE32-E72D297353CC}">
                  <c16:uniqueId val="{00000007-7B34-4378-9DDC-ACA5DEF306D5}"/>
                </c:ext>
                <c:ext xmlns:c15="http://schemas.microsoft.com/office/drawing/2012/chart" uri="{CE6537A1-D6FC-4f65-9D91-7224C49458BB}"/>
              </c:extLst>
            </c:dLbl>
            <c:dLbl>
              <c:idx val="8"/>
              <c:delete val="1"/>
              <c:extLst xmlns:c16r2="http://schemas.microsoft.com/office/drawing/2015/06/chart">
                <c:ext xmlns:c16="http://schemas.microsoft.com/office/drawing/2014/chart" uri="{C3380CC4-5D6E-409C-BE32-E72D297353CC}">
                  <c16:uniqueId val="{00000008-7B34-4378-9DDC-ACA5DEF306D5}"/>
                </c:ext>
                <c:ext xmlns:c15="http://schemas.microsoft.com/office/drawing/2012/chart" uri="{CE6537A1-D6FC-4f65-9D91-7224C49458BB}"/>
              </c:extLst>
            </c:dLbl>
            <c:dLbl>
              <c:idx val="9"/>
              <c:delete val="1"/>
              <c:extLst xmlns:c16r2="http://schemas.microsoft.com/office/drawing/2015/06/chart">
                <c:ext xmlns:c16="http://schemas.microsoft.com/office/drawing/2014/chart" uri="{C3380CC4-5D6E-409C-BE32-E72D297353CC}">
                  <c16:uniqueId val="{00000009-7B34-4378-9DDC-ACA5DEF306D5}"/>
                </c:ext>
                <c:ext xmlns:c15="http://schemas.microsoft.com/office/drawing/2012/chart" uri="{CE6537A1-D6FC-4f65-9D91-7224C49458BB}"/>
              </c:extLst>
            </c:dLbl>
            <c:dLbl>
              <c:idx val="10"/>
              <c:layout>
                <c:manualLayout>
                  <c:x val="-4.2153674373154947E-2"/>
                  <c:y val="-5.1688683536035049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A-7B34-4378-9DDC-ACA5DEF306D5}"/>
                </c:ext>
                <c:ext xmlns:c15="http://schemas.microsoft.com/office/drawing/2012/chart" uri="{CE6537A1-D6FC-4f65-9D91-7224C49458BB}">
                  <c15:layout/>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numRef>
              <c:f>'1gr'!$A$6:$A$16</c:f>
              <c:numCache>
                <c:formatCode>General</c:formatCode>
                <c:ptCount val="11"/>
                <c:pt idx="0">
                  <c:v>1921</c:v>
                </c:pt>
                <c:pt idx="1">
                  <c:v>1931</c:v>
                </c:pt>
                <c:pt idx="2">
                  <c:v>1948</c:v>
                </c:pt>
                <c:pt idx="3">
                  <c:v>1953</c:v>
                </c:pt>
                <c:pt idx="4">
                  <c:v>1961</c:v>
                </c:pt>
                <c:pt idx="5">
                  <c:v>1971</c:v>
                </c:pt>
                <c:pt idx="6">
                  <c:v>1981</c:v>
                </c:pt>
                <c:pt idx="7">
                  <c:v>1991</c:v>
                </c:pt>
                <c:pt idx="8">
                  <c:v>2002</c:v>
                </c:pt>
                <c:pt idx="9">
                  <c:v>2011</c:v>
                </c:pt>
                <c:pt idx="10">
                  <c:v>2019</c:v>
                </c:pt>
              </c:numCache>
            </c:numRef>
          </c:cat>
          <c:val>
            <c:numRef>
              <c:f>'1gr'!$B$6:$B$16</c:f>
              <c:numCache>
                <c:formatCode>General</c:formatCode>
                <c:ptCount val="11"/>
                <c:pt idx="0">
                  <c:v>2.2999999999999998</c:v>
                </c:pt>
                <c:pt idx="1">
                  <c:v>2.6</c:v>
                </c:pt>
                <c:pt idx="2" formatCode="0.0">
                  <c:v>3</c:v>
                </c:pt>
                <c:pt idx="3">
                  <c:v>3.2</c:v>
                </c:pt>
                <c:pt idx="4">
                  <c:v>3.4</c:v>
                </c:pt>
                <c:pt idx="5">
                  <c:v>3.7</c:v>
                </c:pt>
                <c:pt idx="6">
                  <c:v>3.9</c:v>
                </c:pt>
                <c:pt idx="7" formatCode="0.0">
                  <c:v>4</c:v>
                </c:pt>
                <c:pt idx="8">
                  <c:v>3.9</c:v>
                </c:pt>
                <c:pt idx="9" formatCode="0.0">
                  <c:v>3.6876859999999998</c:v>
                </c:pt>
                <c:pt idx="10" formatCode="0.0">
                  <c:v>3.6</c:v>
                </c:pt>
              </c:numCache>
            </c:numRef>
          </c:val>
          <c:smooth val="0"/>
          <c:extLst xmlns:c16r2="http://schemas.microsoft.com/office/drawing/2015/06/chart">
            <c:ext xmlns:c16="http://schemas.microsoft.com/office/drawing/2014/chart" uri="{C3380CC4-5D6E-409C-BE32-E72D297353CC}">
              <c16:uniqueId val="{0000000B-7B34-4378-9DDC-ACA5DEF306D5}"/>
            </c:ext>
          </c:extLst>
        </c:ser>
        <c:ser>
          <c:idx val="1"/>
          <c:order val="1"/>
          <c:tx>
            <c:strRef>
              <c:f>'1gr'!$C$5</c:f>
              <c:strCache>
                <c:ptCount val="1"/>
                <c:pt idx="0">
                  <c:v>Мушкарци</c:v>
                </c:pt>
              </c:strCache>
            </c:strRef>
          </c:tx>
          <c:spPr>
            <a:ln w="28575" cap="rnd">
              <a:solidFill>
                <a:schemeClr val="accent3">
                  <a:lumMod val="75000"/>
                </a:schemeClr>
              </a:solidFill>
              <a:round/>
            </a:ln>
            <a:effectLst/>
          </c:spPr>
          <c:marker>
            <c:symbol val="none"/>
          </c:marker>
          <c:dLbls>
            <c:dLbl>
              <c:idx val="0"/>
              <c:layout>
                <c:manualLayout>
                  <c:x val="-3.6533184456734299E-2"/>
                  <c:y val="5.1688683536034973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C-7B34-4378-9DDC-ACA5DEF306D5}"/>
                </c:ext>
                <c:ext xmlns:c15="http://schemas.microsoft.com/office/drawing/2012/chart" uri="{CE6537A1-D6FC-4f65-9D91-7224C49458BB}">
                  <c15:layout/>
                </c:ext>
              </c:extLst>
            </c:dLbl>
            <c:dLbl>
              <c:idx val="1"/>
              <c:delete val="1"/>
              <c:extLst xmlns:c16r2="http://schemas.microsoft.com/office/drawing/2015/06/chart">
                <c:ext xmlns:c16="http://schemas.microsoft.com/office/drawing/2014/chart" uri="{C3380CC4-5D6E-409C-BE32-E72D297353CC}">
                  <c16:uniqueId val="{0000000D-7B34-4378-9DDC-ACA5DEF306D5}"/>
                </c:ext>
                <c:ext xmlns:c15="http://schemas.microsoft.com/office/drawing/2012/chart" uri="{CE6537A1-D6FC-4f65-9D91-7224C49458BB}"/>
              </c:extLst>
            </c:dLbl>
            <c:dLbl>
              <c:idx val="2"/>
              <c:delete val="1"/>
              <c:extLst xmlns:c16r2="http://schemas.microsoft.com/office/drawing/2015/06/chart">
                <c:ext xmlns:c16="http://schemas.microsoft.com/office/drawing/2014/chart" uri="{C3380CC4-5D6E-409C-BE32-E72D297353CC}">
                  <c16:uniqueId val="{0000000E-7B34-4378-9DDC-ACA5DEF306D5}"/>
                </c:ext>
                <c:ext xmlns:c15="http://schemas.microsoft.com/office/drawing/2012/chart" uri="{CE6537A1-D6FC-4f65-9D91-7224C49458BB}"/>
              </c:extLst>
            </c:dLbl>
            <c:dLbl>
              <c:idx val="3"/>
              <c:delete val="1"/>
              <c:extLst xmlns:c16r2="http://schemas.microsoft.com/office/drawing/2015/06/chart">
                <c:ext xmlns:c16="http://schemas.microsoft.com/office/drawing/2014/chart" uri="{C3380CC4-5D6E-409C-BE32-E72D297353CC}">
                  <c16:uniqueId val="{0000000F-7B34-4378-9DDC-ACA5DEF306D5}"/>
                </c:ext>
                <c:ext xmlns:c15="http://schemas.microsoft.com/office/drawing/2012/chart" uri="{CE6537A1-D6FC-4f65-9D91-7224C49458BB}"/>
              </c:extLst>
            </c:dLbl>
            <c:dLbl>
              <c:idx val="4"/>
              <c:delete val="1"/>
              <c:extLst xmlns:c16r2="http://schemas.microsoft.com/office/drawing/2015/06/chart">
                <c:ext xmlns:c16="http://schemas.microsoft.com/office/drawing/2014/chart" uri="{C3380CC4-5D6E-409C-BE32-E72D297353CC}">
                  <c16:uniqueId val="{00000010-7B34-4378-9DDC-ACA5DEF306D5}"/>
                </c:ext>
                <c:ext xmlns:c15="http://schemas.microsoft.com/office/drawing/2012/chart" uri="{CE6537A1-D6FC-4f65-9D91-7224C49458BB}"/>
              </c:extLst>
            </c:dLbl>
            <c:dLbl>
              <c:idx val="5"/>
              <c:delete val="1"/>
              <c:extLst xmlns:c16r2="http://schemas.microsoft.com/office/drawing/2015/06/chart">
                <c:ext xmlns:c16="http://schemas.microsoft.com/office/drawing/2014/chart" uri="{C3380CC4-5D6E-409C-BE32-E72D297353CC}">
                  <c16:uniqueId val="{00000011-7B34-4378-9DDC-ACA5DEF306D5}"/>
                </c:ext>
                <c:ext xmlns:c15="http://schemas.microsoft.com/office/drawing/2012/chart" uri="{CE6537A1-D6FC-4f65-9D91-7224C49458BB}"/>
              </c:extLst>
            </c:dLbl>
            <c:dLbl>
              <c:idx val="6"/>
              <c:delete val="1"/>
              <c:extLst xmlns:c16r2="http://schemas.microsoft.com/office/drawing/2015/06/chart">
                <c:ext xmlns:c16="http://schemas.microsoft.com/office/drawing/2014/chart" uri="{C3380CC4-5D6E-409C-BE32-E72D297353CC}">
                  <c16:uniqueId val="{00000012-7B34-4378-9DDC-ACA5DEF306D5}"/>
                </c:ext>
                <c:ext xmlns:c15="http://schemas.microsoft.com/office/drawing/2012/chart" uri="{CE6537A1-D6FC-4f65-9D91-7224C49458BB}"/>
              </c:extLst>
            </c:dLbl>
            <c:dLbl>
              <c:idx val="7"/>
              <c:delete val="1"/>
              <c:extLst xmlns:c16r2="http://schemas.microsoft.com/office/drawing/2015/06/chart">
                <c:ext xmlns:c16="http://schemas.microsoft.com/office/drawing/2014/chart" uri="{C3380CC4-5D6E-409C-BE32-E72D297353CC}">
                  <c16:uniqueId val="{00000013-7B34-4378-9DDC-ACA5DEF306D5}"/>
                </c:ext>
                <c:ext xmlns:c15="http://schemas.microsoft.com/office/drawing/2012/chart" uri="{CE6537A1-D6FC-4f65-9D91-7224C49458BB}"/>
              </c:extLst>
            </c:dLbl>
            <c:dLbl>
              <c:idx val="8"/>
              <c:delete val="1"/>
              <c:extLst xmlns:c16r2="http://schemas.microsoft.com/office/drawing/2015/06/chart">
                <c:ext xmlns:c16="http://schemas.microsoft.com/office/drawing/2014/chart" uri="{C3380CC4-5D6E-409C-BE32-E72D297353CC}">
                  <c16:uniqueId val="{00000014-7B34-4378-9DDC-ACA5DEF306D5}"/>
                </c:ext>
                <c:ext xmlns:c15="http://schemas.microsoft.com/office/drawing/2012/chart" uri="{CE6537A1-D6FC-4f65-9D91-7224C49458BB}"/>
              </c:extLst>
            </c:dLbl>
            <c:dLbl>
              <c:idx val="9"/>
              <c:delete val="1"/>
              <c:extLst xmlns:c16r2="http://schemas.microsoft.com/office/drawing/2015/06/chart">
                <c:ext xmlns:c16="http://schemas.microsoft.com/office/drawing/2014/chart" uri="{C3380CC4-5D6E-409C-BE32-E72D297353CC}">
                  <c16:uniqueId val="{00000015-7B34-4378-9DDC-ACA5DEF306D5}"/>
                </c:ext>
                <c:ext xmlns:c15="http://schemas.microsoft.com/office/drawing/2012/chart" uri="{CE6537A1-D6FC-4f65-9D91-7224C49458BB}"/>
              </c:extLst>
            </c:dLbl>
            <c:dLbl>
              <c:idx val="10"/>
              <c:layout>
                <c:manualLayout>
                  <c:x val="-4.7774164289575607E-2"/>
                  <c:y val="4.3073902946695879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6-7B34-4378-9DDC-ACA5DEF306D5}"/>
                </c:ext>
                <c:ext xmlns:c15="http://schemas.microsoft.com/office/drawing/2012/chart" uri="{CE6537A1-D6FC-4f65-9D91-7224C49458BB}">
                  <c15:layout/>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'1gr'!$A$6:$A$16</c:f>
              <c:numCache>
                <c:formatCode>General</c:formatCode>
                <c:ptCount val="11"/>
                <c:pt idx="0">
                  <c:v>1921</c:v>
                </c:pt>
                <c:pt idx="1">
                  <c:v>1931</c:v>
                </c:pt>
                <c:pt idx="2">
                  <c:v>1948</c:v>
                </c:pt>
                <c:pt idx="3">
                  <c:v>1953</c:v>
                </c:pt>
                <c:pt idx="4">
                  <c:v>1961</c:v>
                </c:pt>
                <c:pt idx="5">
                  <c:v>1971</c:v>
                </c:pt>
                <c:pt idx="6">
                  <c:v>1981</c:v>
                </c:pt>
                <c:pt idx="7">
                  <c:v>1991</c:v>
                </c:pt>
                <c:pt idx="8">
                  <c:v>2002</c:v>
                </c:pt>
                <c:pt idx="9">
                  <c:v>2011</c:v>
                </c:pt>
                <c:pt idx="10">
                  <c:v>2019</c:v>
                </c:pt>
              </c:numCache>
            </c:numRef>
          </c:cat>
          <c:val>
            <c:numRef>
              <c:f>'1gr'!$C$6:$C$16</c:f>
              <c:numCache>
                <c:formatCode>General</c:formatCode>
                <c:ptCount val="11"/>
                <c:pt idx="0">
                  <c:v>2.1</c:v>
                </c:pt>
                <c:pt idx="1">
                  <c:v>2.5</c:v>
                </c:pt>
                <c:pt idx="2">
                  <c:v>2.8</c:v>
                </c:pt>
                <c:pt idx="3" formatCode="0.0">
                  <c:v>3</c:v>
                </c:pt>
                <c:pt idx="4">
                  <c:v>3.3</c:v>
                </c:pt>
                <c:pt idx="5">
                  <c:v>3.5</c:v>
                </c:pt>
                <c:pt idx="6">
                  <c:v>3.8</c:v>
                </c:pt>
                <c:pt idx="7">
                  <c:v>3.8</c:v>
                </c:pt>
                <c:pt idx="8">
                  <c:v>3.6</c:v>
                </c:pt>
                <c:pt idx="9" formatCode="0.0">
                  <c:v>3.4991759999999998</c:v>
                </c:pt>
                <c:pt idx="10" formatCode="0.0">
                  <c:v>3.4</c:v>
                </c:pt>
              </c:numCache>
            </c:numRef>
          </c:val>
          <c:smooth val="0"/>
          <c:extLst xmlns:c16r2="http://schemas.microsoft.com/office/drawing/2015/06/chart">
            <c:ext xmlns:c16="http://schemas.microsoft.com/office/drawing/2014/chart" uri="{C3380CC4-5D6E-409C-BE32-E72D297353CC}">
              <c16:uniqueId val="{00000017-7B34-4378-9DDC-ACA5DEF306D5}"/>
            </c:ext>
          </c:extLst>
        </c:ser>
        <c:dLbls>
          <c:showLegendKey val="0"/>
          <c:showVal val="0"/>
          <c:showCatName val="0"/>
          <c:showSerName val="0"/>
          <c:showPercent val="0"/>
          <c:showBubbleSize val="0"/>
        </c:dLbls>
        <c:smooth val="0"/>
        <c:axId val="226189600"/>
        <c:axId val="226191560"/>
      </c:lineChart>
      <c:catAx>
        <c:axId val="2261896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26191560"/>
        <c:crosses val="autoZero"/>
        <c:auto val="1"/>
        <c:lblAlgn val="ctr"/>
        <c:lblOffset val="100"/>
        <c:noMultiLvlLbl val="0"/>
      </c:catAx>
      <c:valAx>
        <c:axId val="226191560"/>
        <c:scaling>
          <c:orientation val="minMax"/>
          <c:max val="5"/>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ln w="9525">
            <a:noFill/>
          </a:ln>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26189600"/>
        <c:crosses val="autoZero"/>
        <c:crossBetween val="between"/>
        <c:majorUnit val="1"/>
      </c:valAx>
      <c:spPr>
        <a:noFill/>
        <a:ln w="25400">
          <a:noFill/>
        </a:ln>
      </c:spPr>
    </c:plotArea>
    <c:legend>
      <c:legendPos val="b"/>
      <c:layout>
        <c:manualLayout>
          <c:xMode val="edge"/>
          <c:yMode val="edge"/>
          <c:x val="8.3707221221549041E-2"/>
          <c:y val="0.90204330185495041"/>
          <c:w val="0.83258555755690189"/>
          <c:h val="9.7956698145049259E-2"/>
        </c:manualLayout>
      </c:layout>
      <c:overlay val="0"/>
      <c:spPr>
        <a:noFill/>
        <a:ln w="25400">
          <a:noFill/>
        </a:ln>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0000000000001" l="0.70000000000000062" r="0.70000000000000062" t="0.750000000000001" header="0.30000000000000032" footer="0.30000000000000032"/>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'5gr'!$P$7</c:f>
              <c:strCache>
                <c:ptCount val="1"/>
                <c:pt idx="0">
                  <c:v>Women</c:v>
                </c:pt>
              </c:strCache>
            </c:strRef>
          </c:tx>
          <c:spPr>
            <a:solidFill>
              <a:srgbClr val="FFC000"/>
            </a:solidFill>
            <a:ln>
              <a:noFill/>
            </a:ln>
            <a:effectLst/>
          </c:spPr>
          <c:invertIfNegative val="0"/>
          <c:cat>
            <c:strRef>
              <c:f>'5gr'!$O$8:$O$23</c:f>
              <c:strCache>
                <c:ptCount val="16"/>
                <c:pt idx="0">
                  <c:v>0 – 4 </c:v>
                </c:pt>
                <c:pt idx="1">
                  <c:v>5 – 9</c:v>
                </c:pt>
                <c:pt idx="2">
                  <c:v>10 - 14</c:v>
                </c:pt>
                <c:pt idx="3">
                  <c:v>15 - 19</c:v>
                </c:pt>
                <c:pt idx="4">
                  <c:v>20 - 24</c:v>
                </c:pt>
                <c:pt idx="5">
                  <c:v>25 - 29</c:v>
                </c:pt>
                <c:pt idx="6">
                  <c:v>30 - 34</c:v>
                </c:pt>
                <c:pt idx="7">
                  <c:v>35 - 39</c:v>
                </c:pt>
                <c:pt idx="8">
                  <c:v>40 - 44</c:v>
                </c:pt>
                <c:pt idx="9">
                  <c:v>45 - 49</c:v>
                </c:pt>
                <c:pt idx="10">
                  <c:v>50 - 54</c:v>
                </c:pt>
                <c:pt idx="11">
                  <c:v>55 - 59</c:v>
                </c:pt>
                <c:pt idx="12">
                  <c:v>60 - 64</c:v>
                </c:pt>
                <c:pt idx="13">
                  <c:v>65 - 69</c:v>
                </c:pt>
                <c:pt idx="14">
                  <c:v>70 - 74</c:v>
                </c:pt>
                <c:pt idx="15">
                  <c:v>75 +</c:v>
                </c:pt>
              </c:strCache>
            </c:strRef>
          </c:cat>
          <c:val>
            <c:numRef>
              <c:f>'5gr'!$P$8:$P$23</c:f>
              <c:numCache>
                <c:formatCode>General</c:formatCode>
                <c:ptCount val="16"/>
                <c:pt idx="0">
                  <c:v>-3.6034953058541026</c:v>
                </c:pt>
                <c:pt idx="1">
                  <c:v>-3.7013258773140523</c:v>
                </c:pt>
                <c:pt idx="2">
                  <c:v>-3.8200819805941664</c:v>
                </c:pt>
                <c:pt idx="3">
                  <c:v>-3.976771175599346</c:v>
                </c:pt>
                <c:pt idx="4">
                  <c:v>-4.6650876052583934</c:v>
                </c:pt>
                <c:pt idx="5">
                  <c:v>-5.842052304925069</c:v>
                </c:pt>
                <c:pt idx="6">
                  <c:v>-6.4994701833432771</c:v>
                </c:pt>
                <c:pt idx="7">
                  <c:v>-6.4837686140767987</c:v>
                </c:pt>
                <c:pt idx="8">
                  <c:v>-6.1610701999649757</c:v>
                </c:pt>
                <c:pt idx="9">
                  <c:v>-6.5193568589737874</c:v>
                </c:pt>
                <c:pt idx="10">
                  <c:v>-6.6906197222395365</c:v>
                </c:pt>
                <c:pt idx="11">
                  <c:v>-7.0336500360631504</c:v>
                </c:pt>
                <c:pt idx="12">
                  <c:v>-7.0480159330857886</c:v>
                </c:pt>
                <c:pt idx="13">
                  <c:v>-6.6921631657213068</c:v>
                </c:pt>
                <c:pt idx="14">
                  <c:v>-6.0345078344597498</c:v>
                </c:pt>
                <c:pt idx="15">
                  <c:v>-15.228563202526498</c:v>
                </c:pt>
              </c:numCache>
            </c:numRef>
          </c:val>
          <c:extLst xmlns:c16r2="http://schemas.microsoft.com/office/drawing/2015/06/chart">
            <c:ext xmlns:c16="http://schemas.microsoft.com/office/drawing/2014/chart" uri="{C3380CC4-5D6E-409C-BE32-E72D297353CC}">
              <c16:uniqueId val="{00000000-ED3A-498E-98C8-F904C9D2AD89}"/>
            </c:ext>
          </c:extLst>
        </c:ser>
        <c:ser>
          <c:idx val="1"/>
          <c:order val="1"/>
          <c:tx>
            <c:strRef>
              <c:f>'5gr'!$Q$7</c:f>
              <c:strCache>
                <c:ptCount val="1"/>
                <c:pt idx="0">
                  <c:v>Men</c:v>
                </c:pt>
              </c:strCache>
            </c:strRef>
          </c:tx>
          <c:spPr>
            <a:solidFill>
              <a:srgbClr val="77933C"/>
            </a:solidFill>
            <a:ln>
              <a:noFill/>
            </a:ln>
            <a:effectLst/>
          </c:spPr>
          <c:invertIfNegative val="0"/>
          <c:cat>
            <c:strRef>
              <c:f>'5gr'!$O$8:$O$23</c:f>
              <c:strCache>
                <c:ptCount val="16"/>
                <c:pt idx="0">
                  <c:v>0 – 4 </c:v>
                </c:pt>
                <c:pt idx="1">
                  <c:v>5 – 9</c:v>
                </c:pt>
                <c:pt idx="2">
                  <c:v>10 - 14</c:v>
                </c:pt>
                <c:pt idx="3">
                  <c:v>15 - 19</c:v>
                </c:pt>
                <c:pt idx="4">
                  <c:v>20 - 24</c:v>
                </c:pt>
                <c:pt idx="5">
                  <c:v>25 - 29</c:v>
                </c:pt>
                <c:pt idx="6">
                  <c:v>30 - 34</c:v>
                </c:pt>
                <c:pt idx="7">
                  <c:v>35 - 39</c:v>
                </c:pt>
                <c:pt idx="8">
                  <c:v>40 - 44</c:v>
                </c:pt>
                <c:pt idx="9">
                  <c:v>45 - 49</c:v>
                </c:pt>
                <c:pt idx="10">
                  <c:v>50 - 54</c:v>
                </c:pt>
                <c:pt idx="11">
                  <c:v>55 - 59</c:v>
                </c:pt>
                <c:pt idx="12">
                  <c:v>60 - 64</c:v>
                </c:pt>
                <c:pt idx="13">
                  <c:v>65 - 69</c:v>
                </c:pt>
                <c:pt idx="14">
                  <c:v>70 - 74</c:v>
                </c:pt>
                <c:pt idx="15">
                  <c:v>75 +</c:v>
                </c:pt>
              </c:strCache>
            </c:strRef>
          </c:cat>
          <c:val>
            <c:numRef>
              <c:f>'5gr'!$Q$8:$Q$23</c:f>
              <c:numCache>
                <c:formatCode>General</c:formatCode>
                <c:ptCount val="16"/>
                <c:pt idx="0">
                  <c:v>5.2407334287919696</c:v>
                </c:pt>
                <c:pt idx="1">
                  <c:v>5.0227088796138295</c:v>
                </c:pt>
                <c:pt idx="2">
                  <c:v>4.9246762585804937</c:v>
                </c:pt>
                <c:pt idx="3">
                  <c:v>4.8886304179236211</c:v>
                </c:pt>
                <c:pt idx="4">
                  <c:v>5.3307424568422697</c:v>
                </c:pt>
                <c:pt idx="5">
                  <c:v>6.2327330619991477</c:v>
                </c:pt>
                <c:pt idx="6">
                  <c:v>6.6799126333281347</c:v>
                </c:pt>
                <c:pt idx="7">
                  <c:v>6.7707360862300963</c:v>
                </c:pt>
                <c:pt idx="8">
                  <c:v>6.3542633481970894</c:v>
                </c:pt>
                <c:pt idx="9">
                  <c:v>6.7020529237399717</c:v>
                </c:pt>
                <c:pt idx="10">
                  <c:v>6.7538141476455733</c:v>
                </c:pt>
                <c:pt idx="11">
                  <c:v>7.0534621652902389</c:v>
                </c:pt>
                <c:pt idx="12">
                  <c:v>6.9476170984576298</c:v>
                </c:pt>
                <c:pt idx="13">
                  <c:v>6.248207134180717</c:v>
                </c:pt>
                <c:pt idx="14">
                  <c:v>5.1391113056346436</c:v>
                </c:pt>
                <c:pt idx="15">
                  <c:v>9.7105986535445741</c:v>
                </c:pt>
              </c:numCache>
            </c:numRef>
          </c:val>
          <c:extLst xmlns:c16r2="http://schemas.microsoft.com/office/drawing/2015/06/chart">
            <c:ext xmlns:c16="http://schemas.microsoft.com/office/drawing/2014/chart" uri="{C3380CC4-5D6E-409C-BE32-E72D297353CC}">
              <c16:uniqueId val="{00000001-ED3A-498E-98C8-F904C9D2AD89}"/>
            </c:ext>
          </c:extLst>
        </c:ser>
        <c:dLbls>
          <c:showLegendKey val="0"/>
          <c:showVal val="0"/>
          <c:showCatName val="0"/>
          <c:showSerName val="0"/>
          <c:showPercent val="0"/>
          <c:showBubbleSize val="0"/>
        </c:dLbls>
        <c:gapWidth val="0"/>
        <c:overlap val="100"/>
        <c:axId val="419852056"/>
        <c:axId val="419857544"/>
      </c:barChart>
      <c:catAx>
        <c:axId val="41985205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419857544"/>
        <c:crosses val="autoZero"/>
        <c:auto val="1"/>
        <c:lblAlgn val="ctr"/>
        <c:lblOffset val="100"/>
        <c:noMultiLvlLbl val="0"/>
      </c:catAx>
      <c:valAx>
        <c:axId val="419857544"/>
        <c:scaling>
          <c:orientation val="minMax"/>
          <c:max val="16"/>
          <c:min val="-16"/>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19852056"/>
        <c:crosses val="autoZero"/>
        <c:crossBetween val="between"/>
        <c:majorUnit val="4"/>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0"/>
    <c:plotArea>
      <c:layout>
        <c:manualLayout>
          <c:layoutTarget val="inner"/>
          <c:xMode val="edge"/>
          <c:yMode val="edge"/>
          <c:x val="0.13256269436908621"/>
          <c:y val="3.7903305565065236E-2"/>
          <c:w val="0.84789777997601268"/>
          <c:h val="0.75018770380975108"/>
        </c:manualLayout>
      </c:layout>
      <c:barChart>
        <c:barDir val="col"/>
        <c:grouping val="stacked"/>
        <c:varyColors val="0"/>
        <c:ser>
          <c:idx val="3"/>
          <c:order val="0"/>
          <c:tx>
            <c:strRef>
              <c:f>'6gr'!$A$11</c:f>
              <c:strCache>
                <c:ptCount val="1"/>
                <c:pt idx="0">
                  <c:v> До 14 година </c:v>
                </c:pt>
              </c:strCache>
            </c:strRef>
          </c:tx>
          <c:spPr>
            <a:solidFill>
              <a:srgbClr val="378195"/>
            </a:solidFill>
          </c:spPr>
          <c:invertIfNegative val="0"/>
          <c:cat>
            <c:strRef>
              <c:f>'6gr'!$B$10:$D$10</c:f>
              <c:strCache>
                <c:ptCount val="3"/>
                <c:pt idx="0">
                  <c:v>2020 1</c:v>
                </c:pt>
                <c:pt idx="1">
                  <c:v>2030</c:v>
                </c:pt>
                <c:pt idx="2">
                  <c:v>2040</c:v>
                </c:pt>
              </c:strCache>
            </c:strRef>
          </c:cat>
          <c:val>
            <c:numRef>
              <c:f>'6gr'!$B$11:$D$11</c:f>
              <c:numCache>
                <c:formatCode>0.0</c:formatCode>
                <c:ptCount val="3"/>
                <c:pt idx="0">
                  <c:v>14</c:v>
                </c:pt>
                <c:pt idx="1">
                  <c:v>11.719647233398272</c:v>
                </c:pt>
                <c:pt idx="2">
                  <c:v>11.124909767865962</c:v>
                </c:pt>
              </c:numCache>
            </c:numRef>
          </c:val>
          <c:extLst xmlns:c16r2="http://schemas.microsoft.com/office/drawing/2015/06/chart">
            <c:ext xmlns:c16="http://schemas.microsoft.com/office/drawing/2014/chart" uri="{C3380CC4-5D6E-409C-BE32-E72D297353CC}">
              <c16:uniqueId val="{00000000-7B58-4E9F-84CE-A8BAC8B89134}"/>
            </c:ext>
          </c:extLst>
        </c:ser>
        <c:ser>
          <c:idx val="4"/>
          <c:order val="1"/>
          <c:tx>
            <c:strRef>
              <c:f>'6gr'!$A$12</c:f>
              <c:strCache>
                <c:ptCount val="1"/>
                <c:pt idx="0">
                  <c:v>15–64</c:v>
                </c:pt>
              </c:strCache>
            </c:strRef>
          </c:tx>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strRef>
              <c:f>'6gr'!$B$10:$D$10</c:f>
              <c:strCache>
                <c:ptCount val="3"/>
                <c:pt idx="0">
                  <c:v>2020 1</c:v>
                </c:pt>
                <c:pt idx="1">
                  <c:v>2030</c:v>
                </c:pt>
                <c:pt idx="2">
                  <c:v>2040</c:v>
                </c:pt>
              </c:strCache>
            </c:strRef>
          </c:cat>
          <c:val>
            <c:numRef>
              <c:f>'6gr'!$B$12:$D$12</c:f>
              <c:numCache>
                <c:formatCode>0.0</c:formatCode>
                <c:ptCount val="3"/>
                <c:pt idx="0">
                  <c:v>63</c:v>
                </c:pt>
                <c:pt idx="1">
                  <c:v>61.267633832585012</c:v>
                </c:pt>
                <c:pt idx="2">
                  <c:v>60.919898797538089</c:v>
                </c:pt>
              </c:numCache>
            </c:numRef>
          </c:val>
          <c:extLst xmlns:c16r2="http://schemas.microsoft.com/office/drawing/2015/06/chart">
            <c:ext xmlns:c16="http://schemas.microsoft.com/office/drawing/2014/chart" uri="{C3380CC4-5D6E-409C-BE32-E72D297353CC}">
              <c16:uniqueId val="{00000004-7B58-4E9F-84CE-A8BAC8B89134}"/>
            </c:ext>
          </c:extLst>
        </c:ser>
        <c:ser>
          <c:idx val="5"/>
          <c:order val="2"/>
          <c:tx>
            <c:strRef>
              <c:f>'6gr'!$A$13</c:f>
              <c:strCache>
                <c:ptCount val="1"/>
                <c:pt idx="0">
                  <c:v> 65+</c:v>
                </c:pt>
              </c:strCache>
            </c:strRef>
          </c:tx>
          <c:spPr>
            <a:solidFill>
              <a:schemeClr val="accent2"/>
            </a:solidFill>
            <a:ln>
              <a:solidFill>
                <a:srgbClr val="0070C0"/>
              </a:solidFill>
            </a:ln>
          </c:spPr>
          <c:invertIfNegative val="0"/>
          <c:cat>
            <c:strRef>
              <c:f>'6gr'!$B$10:$D$10</c:f>
              <c:strCache>
                <c:ptCount val="3"/>
                <c:pt idx="0">
                  <c:v>2020 1</c:v>
                </c:pt>
                <c:pt idx="1">
                  <c:v>2030</c:v>
                </c:pt>
                <c:pt idx="2">
                  <c:v>2040</c:v>
                </c:pt>
              </c:strCache>
            </c:strRef>
          </c:cat>
          <c:val>
            <c:numRef>
              <c:f>'6gr'!$B$13:$D$13</c:f>
              <c:numCache>
                <c:formatCode>0.0</c:formatCode>
                <c:ptCount val="3"/>
                <c:pt idx="0">
                  <c:v>23</c:v>
                </c:pt>
                <c:pt idx="1">
                  <c:v>27.012689917878525</c:v>
                </c:pt>
                <c:pt idx="2">
                  <c:v>27.95525079784203</c:v>
                </c:pt>
              </c:numCache>
            </c:numRef>
          </c:val>
          <c:extLst xmlns:c16r2="http://schemas.microsoft.com/office/drawing/2015/06/chart">
            <c:ext xmlns:c16="http://schemas.microsoft.com/office/drawing/2014/chart" uri="{C3380CC4-5D6E-409C-BE32-E72D297353CC}">
              <c16:uniqueId val="{00000005-7B58-4E9F-84CE-A8BAC8B89134}"/>
            </c:ext>
          </c:extLst>
        </c:ser>
        <c:dLbls>
          <c:showLegendKey val="0"/>
          <c:showVal val="0"/>
          <c:showCatName val="0"/>
          <c:showSerName val="0"/>
          <c:showPercent val="0"/>
          <c:showBubbleSize val="0"/>
        </c:dLbls>
        <c:gapWidth val="60"/>
        <c:overlap val="100"/>
        <c:axId val="419854016"/>
        <c:axId val="419855192"/>
      </c:barChart>
      <c:catAx>
        <c:axId val="419854016"/>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19855192"/>
        <c:crosses val="autoZero"/>
        <c:auto val="1"/>
        <c:lblAlgn val="ctr"/>
        <c:lblOffset val="100"/>
        <c:tickLblSkip val="1"/>
        <c:tickMarkSkip val="1"/>
        <c:noMultiLvlLbl val="0"/>
      </c:catAx>
      <c:valAx>
        <c:axId val="419855192"/>
        <c:scaling>
          <c:orientation val="minMax"/>
          <c:max val="100"/>
        </c:scaling>
        <c:delete val="0"/>
        <c:axPos val="l"/>
        <c:majorGridlines/>
        <c:numFmt formatCode="0"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19854016"/>
        <c:crosses val="autoZero"/>
        <c:crossBetween val="between"/>
        <c:majorUnit val="20"/>
      </c:valAx>
    </c:plotArea>
    <c:legend>
      <c:legendPos val="b"/>
      <c:layout>
        <c:manualLayout>
          <c:xMode val="edge"/>
          <c:yMode val="edge"/>
          <c:x val="0.19833725329788321"/>
          <c:y val="0.89857114451602638"/>
          <c:w val="0.68645760189067251"/>
          <c:h val="8.522786924361779E-2"/>
        </c:manualLayout>
      </c:layout>
      <c:overlay val="0"/>
      <c:txPr>
        <a:bodyPr/>
        <a:lstStyle/>
        <a:p>
          <a:pPr>
            <a:defRPr sz="900"/>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1" l="0.75000000000000366" r="0.75000000000000366" t="1" header="0.5" footer="0.5"/>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0"/>
    <c:plotArea>
      <c:layout>
        <c:manualLayout>
          <c:layoutTarget val="inner"/>
          <c:xMode val="edge"/>
          <c:yMode val="edge"/>
          <c:x val="0.13524359884199025"/>
          <c:y val="5.2395747828818687E-2"/>
          <c:w val="0.84789777997601268"/>
          <c:h val="0.72342208196737956"/>
        </c:manualLayout>
      </c:layout>
      <c:barChart>
        <c:barDir val="col"/>
        <c:grouping val="stacked"/>
        <c:varyColors val="0"/>
        <c:ser>
          <c:idx val="0"/>
          <c:order val="0"/>
          <c:tx>
            <c:strRef>
              <c:f>'6gr'!$A$29</c:f>
              <c:strCache>
                <c:ptCount val="1"/>
                <c:pt idx="0">
                  <c:v> До 14 година </c:v>
                </c:pt>
              </c:strCache>
            </c:strRef>
          </c:tx>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strRef>
              <c:f>'6gr'!$B$28:$D$28</c:f>
              <c:strCache>
                <c:ptCount val="3"/>
                <c:pt idx="0">
                  <c:v>2020 1</c:v>
                </c:pt>
                <c:pt idx="1">
                  <c:v>2030</c:v>
                </c:pt>
                <c:pt idx="2">
                  <c:v>2040</c:v>
                </c:pt>
              </c:strCache>
            </c:strRef>
          </c:cat>
          <c:val>
            <c:numRef>
              <c:f>'6gr'!$B$29:$D$29</c:f>
              <c:numCache>
                <c:formatCode>0.0</c:formatCode>
                <c:ptCount val="3"/>
                <c:pt idx="0">
                  <c:v>15</c:v>
                </c:pt>
                <c:pt idx="1">
                  <c:v>13.296958412533307</c:v>
                </c:pt>
                <c:pt idx="2">
                  <c:v>12.527218943339966</c:v>
                </c:pt>
              </c:numCache>
            </c:numRef>
          </c:val>
          <c:extLst xmlns:c16r2="http://schemas.microsoft.com/office/drawing/2015/06/chart">
            <c:ext xmlns:c16="http://schemas.microsoft.com/office/drawing/2014/chart" uri="{C3380CC4-5D6E-409C-BE32-E72D297353CC}">
              <c16:uniqueId val="{00000000-75AB-4D3B-A23A-E94F6DC134A4}"/>
            </c:ext>
          </c:extLst>
        </c:ser>
        <c:ser>
          <c:idx val="1"/>
          <c:order val="1"/>
          <c:tx>
            <c:strRef>
              <c:f>'6gr'!$A$30</c:f>
              <c:strCache>
                <c:ptCount val="1"/>
                <c:pt idx="0">
                  <c:v> 15–64</c:v>
                </c:pt>
              </c:strCache>
            </c:strRef>
          </c:tx>
          <c:spPr>
            <a:solidFill>
              <a:srgbClr val="A0CAD9"/>
            </a:solidFill>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strRef>
              <c:f>'6gr'!$B$28:$D$28</c:f>
              <c:strCache>
                <c:ptCount val="3"/>
                <c:pt idx="0">
                  <c:v>2020 1</c:v>
                </c:pt>
                <c:pt idx="1">
                  <c:v>2030</c:v>
                </c:pt>
                <c:pt idx="2">
                  <c:v>2040</c:v>
                </c:pt>
              </c:strCache>
            </c:strRef>
          </c:cat>
          <c:val>
            <c:numRef>
              <c:f>'6gr'!$B$30:$D$30</c:f>
              <c:numCache>
                <c:formatCode>0.0</c:formatCode>
                <c:ptCount val="3"/>
                <c:pt idx="0">
                  <c:v>66</c:v>
                </c:pt>
                <c:pt idx="1">
                  <c:v>65.664906530149665</c:v>
                </c:pt>
                <c:pt idx="2">
                  <c:v>65.498677631797605</c:v>
                </c:pt>
              </c:numCache>
            </c:numRef>
          </c:val>
          <c:extLst xmlns:c16r2="http://schemas.microsoft.com/office/drawing/2015/06/chart">
            <c:ext xmlns:c16="http://schemas.microsoft.com/office/drawing/2014/chart" uri="{C3380CC4-5D6E-409C-BE32-E72D297353CC}">
              <c16:uniqueId val="{00000002-75AB-4D3B-A23A-E94F6DC134A4}"/>
            </c:ext>
          </c:extLst>
        </c:ser>
        <c:ser>
          <c:idx val="2"/>
          <c:order val="2"/>
          <c:tx>
            <c:strRef>
              <c:f>'6gr'!$A$31</c:f>
              <c:strCache>
                <c:ptCount val="1"/>
                <c:pt idx="0">
                  <c:v> 65+</c:v>
                </c:pt>
              </c:strCache>
            </c:strRef>
          </c:tx>
          <c:spPr>
            <a:solidFill>
              <a:schemeClr val="accent2"/>
            </a:solidFill>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strRef>
              <c:f>'6gr'!$B$28:$D$28</c:f>
              <c:strCache>
                <c:ptCount val="3"/>
                <c:pt idx="0">
                  <c:v>2020 1</c:v>
                </c:pt>
                <c:pt idx="1">
                  <c:v>2030</c:v>
                </c:pt>
                <c:pt idx="2">
                  <c:v>2040</c:v>
                </c:pt>
              </c:strCache>
            </c:strRef>
          </c:cat>
          <c:val>
            <c:numRef>
              <c:f>'6gr'!$B$31:$D$31</c:f>
              <c:numCache>
                <c:formatCode>0.0</c:formatCode>
                <c:ptCount val="3"/>
                <c:pt idx="0">
                  <c:v>19</c:v>
                </c:pt>
                <c:pt idx="1">
                  <c:v>21.038104210199663</c:v>
                </c:pt>
                <c:pt idx="2">
                  <c:v>21.97410342486242</c:v>
                </c:pt>
              </c:numCache>
            </c:numRef>
          </c:val>
          <c:extLst xmlns:c16r2="http://schemas.microsoft.com/office/drawing/2015/06/chart">
            <c:ext xmlns:c16="http://schemas.microsoft.com/office/drawing/2014/chart" uri="{C3380CC4-5D6E-409C-BE32-E72D297353CC}">
              <c16:uniqueId val="{00000003-75AB-4D3B-A23A-E94F6DC134A4}"/>
            </c:ext>
          </c:extLst>
        </c:ser>
        <c:dLbls>
          <c:showLegendKey val="0"/>
          <c:showVal val="0"/>
          <c:showCatName val="0"/>
          <c:showSerName val="0"/>
          <c:showPercent val="0"/>
          <c:showBubbleSize val="0"/>
        </c:dLbls>
        <c:gapWidth val="60"/>
        <c:overlap val="100"/>
        <c:axId val="419854408"/>
        <c:axId val="419853232"/>
      </c:barChart>
      <c:catAx>
        <c:axId val="419854408"/>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19853232"/>
        <c:crosses val="autoZero"/>
        <c:auto val="1"/>
        <c:lblAlgn val="ctr"/>
        <c:lblOffset val="100"/>
        <c:tickLblSkip val="1"/>
        <c:tickMarkSkip val="1"/>
        <c:noMultiLvlLbl val="0"/>
      </c:catAx>
      <c:valAx>
        <c:axId val="419853232"/>
        <c:scaling>
          <c:orientation val="minMax"/>
          <c:max val="100"/>
        </c:scaling>
        <c:delete val="0"/>
        <c:axPos val="l"/>
        <c:majorGridlines/>
        <c:numFmt formatCode="0"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19854408"/>
        <c:crosses val="autoZero"/>
        <c:crossBetween val="between"/>
        <c:majorUnit val="20"/>
      </c:valAx>
    </c:plotArea>
    <c:legend>
      <c:legendPos val="b"/>
      <c:layout>
        <c:manualLayout>
          <c:xMode val="edge"/>
          <c:yMode val="edge"/>
          <c:x val="0.29288477352348291"/>
          <c:y val="0.88132234443457214"/>
          <c:w val="0.56015319973415256"/>
          <c:h val="8.754925089616715E-2"/>
        </c:manualLayout>
      </c:layout>
      <c:overlay val="0"/>
      <c:txPr>
        <a:bodyPr/>
        <a:lstStyle/>
        <a:p>
          <a:pPr>
            <a:defRPr sz="900"/>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1" l="0.75000000000000366" r="0.75000000000000366" t="1" header="0.5" footer="0.5"/>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0"/>
    <c:plotArea>
      <c:layout>
        <c:manualLayout>
          <c:layoutTarget val="inner"/>
          <c:xMode val="edge"/>
          <c:yMode val="edge"/>
          <c:x val="0.1409661247474234"/>
          <c:y val="5.2395920865623502E-2"/>
          <c:w val="0.84789777997601268"/>
          <c:h val="0.75018770380975108"/>
        </c:manualLayout>
      </c:layout>
      <c:barChart>
        <c:barDir val="col"/>
        <c:grouping val="stacked"/>
        <c:varyColors val="0"/>
        <c:ser>
          <c:idx val="3"/>
          <c:order val="0"/>
          <c:tx>
            <c:strRef>
              <c:f>'6gr'!$A$48</c:f>
              <c:strCache>
                <c:ptCount val="1"/>
                <c:pt idx="0">
                  <c:v>Up to 14</c:v>
                </c:pt>
              </c:strCache>
            </c:strRef>
          </c:tx>
          <c:spPr>
            <a:solidFill>
              <a:srgbClr val="378195"/>
            </a:solidFill>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strRef>
              <c:f>'6gr'!$B$47:$D$47</c:f>
              <c:strCache>
                <c:ptCount val="3"/>
                <c:pt idx="0">
                  <c:v>2020 1</c:v>
                </c:pt>
                <c:pt idx="1">
                  <c:v>2030</c:v>
                </c:pt>
                <c:pt idx="2">
                  <c:v>2040</c:v>
                </c:pt>
              </c:strCache>
            </c:strRef>
          </c:cat>
          <c:val>
            <c:numRef>
              <c:f>'6gr'!$B$48:$D$48</c:f>
              <c:numCache>
                <c:formatCode>0.0</c:formatCode>
                <c:ptCount val="3"/>
                <c:pt idx="0">
                  <c:v>14</c:v>
                </c:pt>
                <c:pt idx="1">
                  <c:v>11.719647233398272</c:v>
                </c:pt>
                <c:pt idx="2">
                  <c:v>11.124909767865962</c:v>
                </c:pt>
              </c:numCache>
            </c:numRef>
          </c:val>
          <c:extLst xmlns:c16r2="http://schemas.microsoft.com/office/drawing/2015/06/chart">
            <c:ext xmlns:c16="http://schemas.microsoft.com/office/drawing/2014/chart" uri="{C3380CC4-5D6E-409C-BE32-E72D297353CC}">
              <c16:uniqueId val="{00000000-1CB3-45D4-AA6C-8F1BC440002E}"/>
            </c:ext>
          </c:extLst>
        </c:ser>
        <c:ser>
          <c:idx val="4"/>
          <c:order val="1"/>
          <c:tx>
            <c:strRef>
              <c:f>'6gr'!$A$49</c:f>
              <c:strCache>
                <c:ptCount val="1"/>
                <c:pt idx="0">
                  <c:v> 15– 64</c:v>
                </c:pt>
              </c:strCache>
            </c:strRef>
          </c:tx>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strRef>
              <c:f>'6gr'!$B$47:$D$47</c:f>
              <c:strCache>
                <c:ptCount val="3"/>
                <c:pt idx="0">
                  <c:v>2020 1</c:v>
                </c:pt>
                <c:pt idx="1">
                  <c:v>2030</c:v>
                </c:pt>
                <c:pt idx="2">
                  <c:v>2040</c:v>
                </c:pt>
              </c:strCache>
            </c:strRef>
          </c:cat>
          <c:val>
            <c:numRef>
              <c:f>'6gr'!$B$49:$D$49</c:f>
              <c:numCache>
                <c:formatCode>0.0</c:formatCode>
                <c:ptCount val="3"/>
                <c:pt idx="0">
                  <c:v>63</c:v>
                </c:pt>
                <c:pt idx="1">
                  <c:v>61.267633832585012</c:v>
                </c:pt>
                <c:pt idx="2">
                  <c:v>60.919898797538089</c:v>
                </c:pt>
              </c:numCache>
            </c:numRef>
          </c:val>
          <c:extLst xmlns:c16r2="http://schemas.microsoft.com/office/drawing/2015/06/chart">
            <c:ext xmlns:c16="http://schemas.microsoft.com/office/drawing/2014/chart" uri="{C3380CC4-5D6E-409C-BE32-E72D297353CC}">
              <c16:uniqueId val="{00000004-1CB3-45D4-AA6C-8F1BC440002E}"/>
            </c:ext>
          </c:extLst>
        </c:ser>
        <c:ser>
          <c:idx val="5"/>
          <c:order val="2"/>
          <c:tx>
            <c:strRef>
              <c:f>'6gr'!$A$50</c:f>
              <c:strCache>
                <c:ptCount val="1"/>
                <c:pt idx="0">
                  <c:v> 65+</c:v>
                </c:pt>
              </c:strCache>
            </c:strRef>
          </c:tx>
          <c:spPr>
            <a:solidFill>
              <a:schemeClr val="accent2"/>
            </a:solidFill>
            <a:ln>
              <a:solidFill>
                <a:srgbClr val="0070C0"/>
              </a:solid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strRef>
              <c:f>'6gr'!$B$47:$D$47</c:f>
              <c:strCache>
                <c:ptCount val="3"/>
                <c:pt idx="0">
                  <c:v>2020 1</c:v>
                </c:pt>
                <c:pt idx="1">
                  <c:v>2030</c:v>
                </c:pt>
                <c:pt idx="2">
                  <c:v>2040</c:v>
                </c:pt>
              </c:strCache>
            </c:strRef>
          </c:cat>
          <c:val>
            <c:numRef>
              <c:f>'6gr'!$B$50:$D$50</c:f>
              <c:numCache>
                <c:formatCode>0.0</c:formatCode>
                <c:ptCount val="3"/>
                <c:pt idx="0">
                  <c:v>23</c:v>
                </c:pt>
                <c:pt idx="1">
                  <c:v>27.012689917878525</c:v>
                </c:pt>
                <c:pt idx="2">
                  <c:v>27.95525079784203</c:v>
                </c:pt>
              </c:numCache>
            </c:numRef>
          </c:val>
          <c:extLst xmlns:c16r2="http://schemas.microsoft.com/office/drawing/2015/06/chart">
            <c:ext xmlns:c16="http://schemas.microsoft.com/office/drawing/2014/chart" uri="{C3380CC4-5D6E-409C-BE32-E72D297353CC}">
              <c16:uniqueId val="{00000005-1CB3-45D4-AA6C-8F1BC440002E}"/>
            </c:ext>
          </c:extLst>
        </c:ser>
        <c:dLbls>
          <c:showLegendKey val="0"/>
          <c:showVal val="0"/>
          <c:showCatName val="0"/>
          <c:showSerName val="0"/>
          <c:showPercent val="0"/>
          <c:showBubbleSize val="0"/>
        </c:dLbls>
        <c:gapWidth val="60"/>
        <c:overlap val="100"/>
        <c:axId val="419855584"/>
        <c:axId val="419852448"/>
      </c:barChart>
      <c:catAx>
        <c:axId val="419855584"/>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19852448"/>
        <c:crosses val="autoZero"/>
        <c:auto val="1"/>
        <c:lblAlgn val="ctr"/>
        <c:lblOffset val="100"/>
        <c:tickLblSkip val="1"/>
        <c:tickMarkSkip val="1"/>
        <c:noMultiLvlLbl val="0"/>
      </c:catAx>
      <c:valAx>
        <c:axId val="419852448"/>
        <c:scaling>
          <c:orientation val="minMax"/>
          <c:max val="100"/>
        </c:scaling>
        <c:delete val="0"/>
        <c:axPos val="l"/>
        <c:majorGridlines/>
        <c:numFmt formatCode="0"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19855584"/>
        <c:crosses val="autoZero"/>
        <c:crossBetween val="between"/>
      </c:valAx>
    </c:plotArea>
    <c:legend>
      <c:legendPos val="b"/>
      <c:layout>
        <c:manualLayout>
          <c:xMode val="edge"/>
          <c:yMode val="edge"/>
          <c:x val="0.19833725329788321"/>
          <c:y val="0.89857114451602638"/>
          <c:w val="0.68645760189067251"/>
          <c:h val="8.5227869243617832E-2"/>
        </c:manualLayout>
      </c:layout>
      <c:overlay val="0"/>
      <c:txPr>
        <a:bodyPr/>
        <a:lstStyle/>
        <a:p>
          <a:pPr>
            <a:defRPr sz="900"/>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1" l="0.75000000000000389" r="0.75000000000000389" t="1" header="0.5" footer="0.5"/>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0"/>
    <c:plotArea>
      <c:layout>
        <c:manualLayout>
          <c:layoutTarget val="inner"/>
          <c:xMode val="edge"/>
          <c:yMode val="edge"/>
          <c:x val="0.1409661247474234"/>
          <c:y val="5.2395920865623502E-2"/>
          <c:w val="0.84789777997601268"/>
          <c:h val="0.72342208196737956"/>
        </c:manualLayout>
      </c:layout>
      <c:barChart>
        <c:barDir val="col"/>
        <c:grouping val="stacked"/>
        <c:varyColors val="0"/>
        <c:ser>
          <c:idx val="0"/>
          <c:order val="0"/>
          <c:tx>
            <c:strRef>
              <c:f>'6gr'!$A$66</c:f>
              <c:strCache>
                <c:ptCount val="1"/>
                <c:pt idx="0">
                  <c:v>Up to 14</c:v>
                </c:pt>
              </c:strCache>
            </c:strRef>
          </c:tx>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strRef>
              <c:f>'6gr'!$B$65:$D$65</c:f>
              <c:strCache>
                <c:ptCount val="3"/>
                <c:pt idx="0">
                  <c:v>2020 1</c:v>
                </c:pt>
                <c:pt idx="1">
                  <c:v>2030.0</c:v>
                </c:pt>
                <c:pt idx="2">
                  <c:v>2040.0</c:v>
                </c:pt>
              </c:strCache>
            </c:strRef>
          </c:cat>
          <c:val>
            <c:numRef>
              <c:f>'6gr'!$B$66:$D$66</c:f>
              <c:numCache>
                <c:formatCode>0.0</c:formatCode>
                <c:ptCount val="3"/>
                <c:pt idx="0">
                  <c:v>15</c:v>
                </c:pt>
                <c:pt idx="1">
                  <c:v>13.296958412533307</c:v>
                </c:pt>
                <c:pt idx="2">
                  <c:v>12.527218943339966</c:v>
                </c:pt>
              </c:numCache>
            </c:numRef>
          </c:val>
          <c:extLst xmlns:c16r2="http://schemas.microsoft.com/office/drawing/2015/06/chart">
            <c:ext xmlns:c16="http://schemas.microsoft.com/office/drawing/2014/chart" uri="{C3380CC4-5D6E-409C-BE32-E72D297353CC}">
              <c16:uniqueId val="{00000001-D3CC-4B0D-A175-733A2E568DB6}"/>
            </c:ext>
          </c:extLst>
        </c:ser>
        <c:ser>
          <c:idx val="1"/>
          <c:order val="1"/>
          <c:tx>
            <c:strRef>
              <c:f>'6gr'!$A$67</c:f>
              <c:strCache>
                <c:ptCount val="1"/>
                <c:pt idx="0">
                  <c:v> 15– 64</c:v>
                </c:pt>
              </c:strCache>
            </c:strRef>
          </c:tx>
          <c:spPr>
            <a:solidFill>
              <a:srgbClr val="A0CAD9"/>
            </a:solidFill>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strRef>
              <c:f>'6gr'!$B$65:$D$65</c:f>
              <c:strCache>
                <c:ptCount val="3"/>
                <c:pt idx="0">
                  <c:v>2020 1</c:v>
                </c:pt>
                <c:pt idx="1">
                  <c:v>2030.0</c:v>
                </c:pt>
                <c:pt idx="2">
                  <c:v>2040.0</c:v>
                </c:pt>
              </c:strCache>
            </c:strRef>
          </c:cat>
          <c:val>
            <c:numRef>
              <c:f>'6gr'!$B$67:$D$67</c:f>
              <c:numCache>
                <c:formatCode>0.0</c:formatCode>
                <c:ptCount val="3"/>
                <c:pt idx="0">
                  <c:v>66</c:v>
                </c:pt>
                <c:pt idx="1">
                  <c:v>65.664906530149665</c:v>
                </c:pt>
                <c:pt idx="2">
                  <c:v>65.498677631797605</c:v>
                </c:pt>
              </c:numCache>
            </c:numRef>
          </c:val>
          <c:extLst xmlns:c16r2="http://schemas.microsoft.com/office/drawing/2015/06/chart">
            <c:ext xmlns:c16="http://schemas.microsoft.com/office/drawing/2014/chart" uri="{C3380CC4-5D6E-409C-BE32-E72D297353CC}">
              <c16:uniqueId val="{00000003-D3CC-4B0D-A175-733A2E568DB6}"/>
            </c:ext>
          </c:extLst>
        </c:ser>
        <c:ser>
          <c:idx val="2"/>
          <c:order val="2"/>
          <c:tx>
            <c:strRef>
              <c:f>'6gr'!$A$68</c:f>
              <c:strCache>
                <c:ptCount val="1"/>
                <c:pt idx="0">
                  <c:v> 65+</c:v>
                </c:pt>
              </c:strCache>
            </c:strRef>
          </c:tx>
          <c:spPr>
            <a:solidFill>
              <a:schemeClr val="accent2"/>
            </a:solidFill>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strRef>
              <c:f>'6gr'!$B$65:$D$65</c:f>
              <c:strCache>
                <c:ptCount val="3"/>
                <c:pt idx="0">
                  <c:v>2020 1</c:v>
                </c:pt>
                <c:pt idx="1">
                  <c:v>2030.0</c:v>
                </c:pt>
                <c:pt idx="2">
                  <c:v>2040.0</c:v>
                </c:pt>
              </c:strCache>
            </c:strRef>
          </c:cat>
          <c:val>
            <c:numRef>
              <c:f>'6gr'!$B$68:$D$68</c:f>
              <c:numCache>
                <c:formatCode>0.0</c:formatCode>
                <c:ptCount val="3"/>
                <c:pt idx="0">
                  <c:v>19</c:v>
                </c:pt>
                <c:pt idx="1">
                  <c:v>21.038104210199663</c:v>
                </c:pt>
                <c:pt idx="2">
                  <c:v>21.97410342486242</c:v>
                </c:pt>
              </c:numCache>
            </c:numRef>
          </c:val>
          <c:extLst xmlns:c16r2="http://schemas.microsoft.com/office/drawing/2015/06/chart">
            <c:ext xmlns:c16="http://schemas.microsoft.com/office/drawing/2014/chart" uri="{C3380CC4-5D6E-409C-BE32-E72D297353CC}">
              <c16:uniqueId val="{00000004-D3CC-4B0D-A175-733A2E568DB6}"/>
            </c:ext>
          </c:extLst>
        </c:ser>
        <c:dLbls>
          <c:showLegendKey val="0"/>
          <c:showVal val="0"/>
          <c:showCatName val="0"/>
          <c:showSerName val="0"/>
          <c:showPercent val="0"/>
          <c:showBubbleSize val="0"/>
        </c:dLbls>
        <c:gapWidth val="60"/>
        <c:overlap val="100"/>
        <c:axId val="419853624"/>
        <c:axId val="419854800"/>
      </c:barChart>
      <c:catAx>
        <c:axId val="419853624"/>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19854800"/>
        <c:crosses val="autoZero"/>
        <c:auto val="1"/>
        <c:lblAlgn val="ctr"/>
        <c:lblOffset val="100"/>
        <c:tickLblSkip val="1"/>
        <c:tickMarkSkip val="1"/>
        <c:noMultiLvlLbl val="0"/>
      </c:catAx>
      <c:valAx>
        <c:axId val="419854800"/>
        <c:scaling>
          <c:orientation val="minMax"/>
          <c:max val="100"/>
        </c:scaling>
        <c:delete val="0"/>
        <c:axPos val="l"/>
        <c:majorGridlines/>
        <c:numFmt formatCode="0"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19853624"/>
        <c:crosses val="autoZero"/>
        <c:crossBetween val="between"/>
        <c:majorUnit val="20"/>
      </c:valAx>
    </c:plotArea>
    <c:legend>
      <c:legendPos val="b"/>
      <c:layout>
        <c:manualLayout>
          <c:xMode val="edge"/>
          <c:yMode val="edge"/>
          <c:x val="0.29288477352348313"/>
          <c:y val="0.88132234443457214"/>
          <c:w val="0.56015319973415256"/>
          <c:h val="8.754925089616715E-2"/>
        </c:manualLayout>
      </c:layout>
      <c:overlay val="0"/>
      <c:txPr>
        <a:bodyPr/>
        <a:lstStyle/>
        <a:p>
          <a:pPr>
            <a:defRPr sz="900"/>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1" l="0.75000000000000389" r="0.75000000000000389" t="1" header="0.5" footer="0.5"/>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1"/>
          <c:order val="1"/>
          <c:tx>
            <c:v>Жене</c:v>
          </c:tx>
          <c:spPr>
            <a:solidFill>
              <a:schemeClr val="accent2"/>
            </a:solidFill>
            <a:ln>
              <a:noFill/>
            </a:ln>
            <a:effectLst/>
          </c:spPr>
          <c:invertIfNegative val="0"/>
          <c:val>
            <c:numLit>
              <c:formatCode>General</c:formatCode>
              <c:ptCount val="3"/>
              <c:pt idx="0">
                <c:v>42.147149127755107</c:v>
              </c:pt>
              <c:pt idx="1">
                <c:v>45.038194277759111</c:v>
              </c:pt>
              <c:pt idx="2">
                <c:v>57.313453087335219</c:v>
              </c:pt>
            </c:numLit>
          </c:val>
          <c:extLst xmlns:c16r2="http://schemas.microsoft.com/office/drawing/2015/06/chart">
            <c:ext xmlns:c16="http://schemas.microsoft.com/office/drawing/2014/chart" uri="{C3380CC4-5D6E-409C-BE32-E72D297353CC}">
              <c16:uniqueId val="{00000000-DC1C-4D3E-B06C-568644413A5C}"/>
            </c:ext>
            <c:ext xmlns:c15="http://schemas.microsoft.com/office/drawing/2012/chart" uri="{02D57815-91ED-43cb-92C2-25804820EDAC}">
              <c15:filteredCategoryTitle>
                <c15:cat>
                  <c:strLit>
                    <c:ptCount val="3"/>
                    <c:pt idx="0">
                      <c:v>Обављају занимање</c:v>
                    </c:pt>
                    <c:pt idx="1">
                      <c:v>Незапослени</c:v>
                    </c:pt>
                    <c:pt idx="2">
                      <c:v>Економски неактивни</c:v>
                    </c:pt>
                  </c:strLit>
                </c15:cat>
              </c15:filteredCategoryTitle>
            </c:ext>
          </c:extLst>
        </c:ser>
        <c:ser>
          <c:idx val="2"/>
          <c:order val="2"/>
          <c:tx>
            <c:v>Мушкарци</c:v>
          </c:tx>
          <c:spPr>
            <a:solidFill>
              <a:schemeClr val="accent3"/>
            </a:solidFill>
            <a:ln>
              <a:noFill/>
            </a:ln>
            <a:effectLst/>
          </c:spPr>
          <c:invertIfNegative val="0"/>
          <c:val>
            <c:numLit>
              <c:formatCode>General</c:formatCode>
              <c:ptCount val="3"/>
              <c:pt idx="0">
                <c:v>57.852850872244886</c:v>
              </c:pt>
              <c:pt idx="1">
                <c:v>54.961805722240889</c:v>
              </c:pt>
              <c:pt idx="2">
                <c:v>42.686546912664788</c:v>
              </c:pt>
            </c:numLit>
          </c:val>
          <c:extLst xmlns:c16r2="http://schemas.microsoft.com/office/drawing/2015/06/chart">
            <c:ext xmlns:c16="http://schemas.microsoft.com/office/drawing/2014/chart" uri="{C3380CC4-5D6E-409C-BE32-E72D297353CC}">
              <c16:uniqueId val="{00000001-DC1C-4D3E-B06C-568644413A5C}"/>
            </c:ext>
            <c:ext xmlns:c15="http://schemas.microsoft.com/office/drawing/2012/chart" uri="{02D57815-91ED-43cb-92C2-25804820EDAC}">
              <c15:filteredCategoryTitle>
                <c15:cat>
                  <c:strLit>
                    <c:ptCount val="3"/>
                    <c:pt idx="0">
                      <c:v>Обављају занимање</c:v>
                    </c:pt>
                    <c:pt idx="1">
                      <c:v>Незапослени</c:v>
                    </c:pt>
                    <c:pt idx="2">
                      <c:v>Економски неактивни</c:v>
                    </c:pt>
                  </c:strLit>
                </c15:cat>
              </c15:filteredCategoryTitle>
            </c:ext>
          </c:extLst>
        </c:ser>
        <c:dLbls>
          <c:showLegendKey val="0"/>
          <c:showVal val="0"/>
          <c:showCatName val="0"/>
          <c:showSerName val="0"/>
          <c:showPercent val="0"/>
          <c:showBubbleSize val="0"/>
        </c:dLbls>
        <c:gapWidth val="150"/>
        <c:overlap val="100"/>
        <c:axId val="419856368"/>
        <c:axId val="419858328"/>
        <c:extLst xmlns:c16r2="http://schemas.microsoft.com/office/drawing/2015/06/chart">
          <c:ext xmlns:c15="http://schemas.microsoft.com/office/drawing/2012/chart" uri="{02D57815-91ED-43cb-92C2-25804820EDAC}">
            <c15:filteredBarSeries>
              <c15:ser>
                <c:idx val="0"/>
                <c:order val="0"/>
                <c:tx>
                  <c:v>Свега</c:v>
                </c:tx>
                <c:spPr>
                  <a:solidFill>
                    <a:schemeClr val="accent1"/>
                  </a:solidFill>
                  <a:ln>
                    <a:noFill/>
                  </a:ln>
                  <a:effectLst/>
                </c:spPr>
                <c:invertIfNegative val="0"/>
                <c:val>
                  <c:numLit>
                    <c:formatCode>General</c:formatCode>
                    <c:ptCount val="3"/>
                    <c:pt idx="0">
                      <c:v>100</c:v>
                    </c:pt>
                    <c:pt idx="1">
                      <c:v>100</c:v>
                    </c:pt>
                    <c:pt idx="2">
                      <c:v>100</c:v>
                    </c:pt>
                  </c:numLit>
                </c:val>
                <c:extLst xmlns:c16r2="http://schemas.microsoft.com/office/drawing/2015/06/chart">
                  <c:ext xmlns:c16="http://schemas.microsoft.com/office/drawing/2014/chart" uri="{C3380CC4-5D6E-409C-BE32-E72D297353CC}">
                    <c16:uniqueId val="{00000002-DC1C-4D3E-B06C-568644413A5C}"/>
                  </c:ext>
                  <c:ext uri="{02D57815-91ED-43cb-92C2-25804820EDAC}">
                    <c15:filteredCategoryTitle>
                      <c15:cat>
                        <c:strLit>
                          <c:ptCount val="3"/>
                          <c:pt idx="0">
                            <c:v>Обављају занимање</c:v>
                          </c:pt>
                          <c:pt idx="1">
                            <c:v>Незапослени</c:v>
                          </c:pt>
                          <c:pt idx="2">
                            <c:v>Економски неактивни</c:v>
                          </c:pt>
                        </c:strLit>
                      </c15:cat>
                    </c15:filteredCategoryTitle>
                  </c:ext>
                </c:extLst>
              </c15:ser>
            </c15:filteredBarSeries>
          </c:ext>
        </c:extLst>
      </c:barChart>
      <c:catAx>
        <c:axId val="4198563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19858328"/>
        <c:crosses val="autoZero"/>
        <c:auto val="1"/>
        <c:lblAlgn val="ctr"/>
        <c:lblOffset val="100"/>
        <c:noMultiLvlLbl val="0"/>
      </c:catAx>
      <c:valAx>
        <c:axId val="419858328"/>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1985636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9136482939632541E-2"/>
          <c:y val="2.8268478111847774E-2"/>
          <c:w val="0.87753018372703417"/>
          <c:h val="0.73157730624832895"/>
        </c:manualLayout>
      </c:layout>
      <c:barChart>
        <c:barDir val="col"/>
        <c:grouping val="clustered"/>
        <c:varyColors val="0"/>
        <c:ser>
          <c:idx val="1"/>
          <c:order val="1"/>
          <c:tx>
            <c:strRef>
              <c:f>'7gr'!$B$9</c:f>
              <c:strCache>
                <c:ptCount val="1"/>
                <c:pt idx="0">
                  <c:v>Жене</c:v>
                </c:pt>
              </c:strCache>
            </c:strRef>
          </c:tx>
          <c:spPr>
            <a:solidFill>
              <a:schemeClr val="accent6">
                <a:lumMod val="75000"/>
              </a:schemeClr>
            </a:solidFill>
            <a:ln>
              <a:noFill/>
            </a:ln>
            <a:effectLst/>
          </c:spPr>
          <c:invertIfNegative val="0"/>
          <c:cat>
            <c:strRef>
              <c:extLst>
                <c:ext xmlns:c15="http://schemas.microsoft.com/office/drawing/2012/chart" uri="{02D57815-91ED-43cb-92C2-25804820EDAC}">
                  <c15:fullRef>
                    <c15:sqref>'7gr'!$C$7:$F$7</c15:sqref>
                  </c15:fullRef>
                </c:ext>
              </c:extLst>
              <c:f>'7gr'!$D$7:$F$7</c:f>
              <c:strCache>
                <c:ptCount val="3"/>
                <c:pt idx="0">
                  <c:v>Обављају занимање</c:v>
                </c:pt>
                <c:pt idx="1">
                  <c:v>Незапослени</c:v>
                </c:pt>
                <c:pt idx="2">
                  <c:v>Економски неактивни</c:v>
                </c:pt>
              </c:strCache>
            </c:strRef>
          </c:cat>
          <c:val>
            <c:numRef>
              <c:extLst>
                <c:ext xmlns:c15="http://schemas.microsoft.com/office/drawing/2012/chart" uri="{02D57815-91ED-43cb-92C2-25804820EDAC}">
                  <c15:fullRef>
                    <c15:sqref>'7gr'!$C$9:$F$9</c15:sqref>
                  </c15:fullRef>
                </c:ext>
              </c:extLst>
              <c:f>'7gr'!$D$9:$F$9</c:f>
              <c:numCache>
                <c:formatCode>0</c:formatCode>
                <c:ptCount val="3"/>
                <c:pt idx="0">
                  <c:v>971.33500000000004</c:v>
                </c:pt>
                <c:pt idx="1">
                  <c:v>300.221</c:v>
                </c:pt>
                <c:pt idx="2">
                  <c:v>2416.13</c:v>
                </c:pt>
              </c:numCache>
            </c:numRef>
          </c:val>
          <c:extLst xmlns:c16r2="http://schemas.microsoft.com/office/drawing/2015/06/chart">
            <c:ext xmlns:c16="http://schemas.microsoft.com/office/drawing/2014/chart" uri="{C3380CC4-5D6E-409C-BE32-E72D297353CC}">
              <c16:uniqueId val="{00000001-6801-45F1-9EA1-B6CBD94FC347}"/>
            </c:ext>
          </c:extLst>
        </c:ser>
        <c:ser>
          <c:idx val="2"/>
          <c:order val="2"/>
          <c:tx>
            <c:strRef>
              <c:f>'7gr'!$B$10</c:f>
              <c:strCache>
                <c:ptCount val="1"/>
                <c:pt idx="0">
                  <c:v>Мушкарци</c:v>
                </c:pt>
              </c:strCache>
            </c:strRef>
          </c:tx>
          <c:spPr>
            <a:solidFill>
              <a:srgbClr val="77933C"/>
            </a:solidFill>
            <a:ln>
              <a:solidFill>
                <a:schemeClr val="accent3">
                  <a:lumMod val="75000"/>
                </a:schemeClr>
              </a:solidFill>
            </a:ln>
            <a:effectLst/>
          </c:spPr>
          <c:invertIfNegative val="0"/>
          <c:cat>
            <c:strRef>
              <c:extLst>
                <c:ext xmlns:c15="http://schemas.microsoft.com/office/drawing/2012/chart" uri="{02D57815-91ED-43cb-92C2-25804820EDAC}">
                  <c15:fullRef>
                    <c15:sqref>'7gr'!$C$7:$F$7</c15:sqref>
                  </c15:fullRef>
                </c:ext>
              </c:extLst>
              <c:f>'7gr'!$D$7:$F$7</c:f>
              <c:strCache>
                <c:ptCount val="3"/>
                <c:pt idx="0">
                  <c:v>Обављају занимање</c:v>
                </c:pt>
                <c:pt idx="1">
                  <c:v>Незапослени</c:v>
                </c:pt>
                <c:pt idx="2">
                  <c:v>Економски неактивни</c:v>
                </c:pt>
              </c:strCache>
            </c:strRef>
          </c:cat>
          <c:val>
            <c:numRef>
              <c:extLst>
                <c:ext xmlns:c15="http://schemas.microsoft.com/office/drawing/2012/chart" uri="{02D57815-91ED-43cb-92C2-25804820EDAC}">
                  <c15:fullRef>
                    <c15:sqref>'7gr'!$C$10:$F$10</c15:sqref>
                  </c15:fullRef>
                </c:ext>
              </c:extLst>
              <c:f>'7gr'!$D$10:$F$10</c:f>
              <c:numCache>
                <c:formatCode>0</c:formatCode>
                <c:ptCount val="3"/>
                <c:pt idx="0">
                  <c:v>1333.2929999999999</c:v>
                </c:pt>
                <c:pt idx="1">
                  <c:v>366.37099999999998</c:v>
                </c:pt>
                <c:pt idx="2">
                  <c:v>1799.5119999999999</c:v>
                </c:pt>
              </c:numCache>
            </c:numRef>
          </c:val>
          <c:extLst xmlns:c16r2="http://schemas.microsoft.com/office/drawing/2015/06/chart">
            <c:ext xmlns:c16="http://schemas.microsoft.com/office/drawing/2014/chart" uri="{C3380CC4-5D6E-409C-BE32-E72D297353CC}">
              <c16:uniqueId val="{00000002-6801-45F1-9EA1-B6CBD94FC347}"/>
            </c:ext>
          </c:extLst>
        </c:ser>
        <c:dLbls>
          <c:showLegendKey val="0"/>
          <c:showVal val="0"/>
          <c:showCatName val="0"/>
          <c:showSerName val="0"/>
          <c:showPercent val="0"/>
          <c:showBubbleSize val="0"/>
        </c:dLbls>
        <c:gapWidth val="150"/>
        <c:axId val="419857152"/>
        <c:axId val="419857936"/>
        <c:extLst xmlns:c16r2="http://schemas.microsoft.com/office/drawing/2015/06/chart">
          <c:ext xmlns:c15="http://schemas.microsoft.com/office/drawing/2012/chart" uri="{02D57815-91ED-43cb-92C2-25804820EDAC}">
            <c15:filteredBarSeries>
              <c15:ser>
                <c:idx val="0"/>
                <c:order val="0"/>
                <c:tx>
                  <c:strRef>
                    <c:extLst xmlns:c16r2="http://schemas.microsoft.com/office/drawing/2015/06/chart">
                      <c:ext uri="{02D57815-91ED-43cb-92C2-25804820EDAC}">
                        <c15:formulaRef>
                          <c15:sqref>'7gr'!$B$8</c15:sqref>
                        </c15:formulaRef>
                      </c:ext>
                    </c:extLst>
                    <c:strCache>
                      <c:ptCount val="1"/>
                      <c:pt idx="0">
                        <c:v>Свега</c:v>
                      </c:pt>
                    </c:strCache>
                  </c:strRef>
                </c:tx>
                <c:spPr>
                  <a:solidFill>
                    <a:srgbClr val="BE4D4A"/>
                  </a:solidFill>
                  <a:ln>
                    <a:noFill/>
                  </a:ln>
                  <a:effectLst/>
                </c:spPr>
                <c:invertIfNegative val="0"/>
                <c:cat>
                  <c:strRef>
                    <c:extLst>
                      <c:ext uri="{02D57815-91ED-43cb-92C2-25804820EDAC}">
                        <c15:fullRef>
                          <c15:sqref>'7gr'!$C$7:$F$7</c15:sqref>
                        </c15:fullRef>
                        <c15:formulaRef>
                          <c15:sqref>'7gr'!$D$7:$F$7</c15:sqref>
                        </c15:formulaRef>
                      </c:ext>
                    </c:extLst>
                    <c:strCache>
                      <c:ptCount val="3"/>
                      <c:pt idx="0">
                        <c:v>Обављају занимање</c:v>
                      </c:pt>
                      <c:pt idx="1">
                        <c:v>Незапослени</c:v>
                      </c:pt>
                      <c:pt idx="2">
                        <c:v>Економски неактивни</c:v>
                      </c:pt>
                    </c:strCache>
                  </c:strRef>
                </c:cat>
                <c:val>
                  <c:numRef>
                    <c:extLst>
                      <c:ext uri="{02D57815-91ED-43cb-92C2-25804820EDAC}">
                        <c15:fullRef>
                          <c15:sqref>'7gr'!$C$8:$F$8</c15:sqref>
                        </c15:fullRef>
                        <c15:formulaRef>
                          <c15:sqref>'7gr'!$D$8:$F$8</c15:sqref>
                        </c15:formulaRef>
                      </c:ext>
                    </c:extLst>
                    <c:numCache>
                      <c:formatCode>0</c:formatCode>
                      <c:ptCount val="3"/>
                      <c:pt idx="0">
                        <c:v>2304.6280000000002</c:v>
                      </c:pt>
                      <c:pt idx="1">
                        <c:v>666.59199999999998</c:v>
                      </c:pt>
                      <c:pt idx="2">
                        <c:v>4215.6419999999998</c:v>
                      </c:pt>
                    </c:numCache>
                  </c:numRef>
                </c:val>
                <c:extLst xmlns:c16r2="http://schemas.microsoft.com/office/drawing/2015/06/chart">
                  <c:ext xmlns:c16="http://schemas.microsoft.com/office/drawing/2014/chart" uri="{C3380CC4-5D6E-409C-BE32-E72D297353CC}">
                    <c16:uniqueId val="{00000000-6801-45F1-9EA1-B6CBD94FC347}"/>
                  </c:ext>
                </c:extLst>
              </c15:ser>
            </c15:filteredBarSeries>
          </c:ext>
        </c:extLst>
      </c:barChart>
      <c:catAx>
        <c:axId val="419857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19857936"/>
        <c:crosses val="autoZero"/>
        <c:auto val="1"/>
        <c:lblAlgn val="ctr"/>
        <c:lblOffset val="100"/>
        <c:noMultiLvlLbl val="0"/>
      </c:catAx>
      <c:valAx>
        <c:axId val="419857936"/>
        <c:scaling>
          <c:orientation val="minMax"/>
          <c:max val="300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198571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580314960629922"/>
          <c:y val="7.230657989877079E-2"/>
          <c:w val="0.87753018372703417"/>
          <c:h val="0.7248812445082109"/>
        </c:manualLayout>
      </c:layout>
      <c:barChart>
        <c:barDir val="col"/>
        <c:grouping val="clustered"/>
        <c:varyColors val="0"/>
        <c:ser>
          <c:idx val="1"/>
          <c:order val="1"/>
          <c:tx>
            <c:strRef>
              <c:f>'7gr'!$B$46</c:f>
              <c:strCache>
                <c:ptCount val="1"/>
                <c:pt idx="0">
                  <c:v>Women</c:v>
                </c:pt>
              </c:strCache>
            </c:strRef>
          </c:tx>
          <c:spPr>
            <a:solidFill>
              <a:schemeClr val="accent6">
                <a:lumMod val="75000"/>
              </a:schemeClr>
            </a:solidFill>
            <a:ln>
              <a:noFill/>
            </a:ln>
            <a:effectLst/>
          </c:spPr>
          <c:invertIfNegative val="0"/>
          <c:cat>
            <c:strRef>
              <c:extLst>
                <c:ext xmlns:c15="http://schemas.microsoft.com/office/drawing/2012/chart" uri="{02D57815-91ED-43cb-92C2-25804820EDAC}">
                  <c15:fullRef>
                    <c15:sqref>'7gr'!$C$44:$F$44</c15:sqref>
                  </c15:fullRef>
                </c:ext>
              </c:extLst>
              <c:f>'7gr'!$D$44:$F$44</c:f>
              <c:strCache>
                <c:ptCount val="3"/>
                <c:pt idx="0">
                  <c:v>Perform occupation</c:v>
                </c:pt>
                <c:pt idx="1">
                  <c:v>Unemployed</c:v>
                </c:pt>
                <c:pt idx="2">
                  <c:v>Economically inactive</c:v>
                </c:pt>
              </c:strCache>
            </c:strRef>
          </c:cat>
          <c:val>
            <c:numRef>
              <c:extLst>
                <c:ext xmlns:c15="http://schemas.microsoft.com/office/drawing/2012/chart" uri="{02D57815-91ED-43cb-92C2-25804820EDAC}">
                  <c15:fullRef>
                    <c15:sqref>'7gr'!$C$46:$F$46</c15:sqref>
                  </c15:fullRef>
                </c:ext>
              </c:extLst>
              <c:f>'7gr'!$D$46:$F$46</c:f>
              <c:numCache>
                <c:formatCode>0</c:formatCode>
                <c:ptCount val="3"/>
                <c:pt idx="0">
                  <c:v>971.33500000000004</c:v>
                </c:pt>
                <c:pt idx="1">
                  <c:v>300.221</c:v>
                </c:pt>
                <c:pt idx="2">
                  <c:v>2416.13</c:v>
                </c:pt>
              </c:numCache>
            </c:numRef>
          </c:val>
          <c:extLst xmlns:c16r2="http://schemas.microsoft.com/office/drawing/2015/06/chart">
            <c:ext xmlns:c16="http://schemas.microsoft.com/office/drawing/2014/chart" uri="{C3380CC4-5D6E-409C-BE32-E72D297353CC}">
              <c16:uniqueId val="{00000001-03F1-4992-A925-CE452002CE75}"/>
            </c:ext>
          </c:extLst>
        </c:ser>
        <c:ser>
          <c:idx val="2"/>
          <c:order val="2"/>
          <c:tx>
            <c:strRef>
              <c:f>'7gr'!$B$47</c:f>
              <c:strCache>
                <c:ptCount val="1"/>
                <c:pt idx="0">
                  <c:v>Men</c:v>
                </c:pt>
              </c:strCache>
            </c:strRef>
          </c:tx>
          <c:spPr>
            <a:solidFill>
              <a:srgbClr val="77933C"/>
            </a:solidFill>
            <a:ln>
              <a:noFill/>
            </a:ln>
            <a:effectLst/>
          </c:spPr>
          <c:invertIfNegative val="0"/>
          <c:cat>
            <c:strRef>
              <c:extLst>
                <c:ext xmlns:c15="http://schemas.microsoft.com/office/drawing/2012/chart" uri="{02D57815-91ED-43cb-92C2-25804820EDAC}">
                  <c15:fullRef>
                    <c15:sqref>'7gr'!$C$44:$F$44</c15:sqref>
                  </c15:fullRef>
                </c:ext>
              </c:extLst>
              <c:f>'7gr'!$D$44:$F$44</c:f>
              <c:strCache>
                <c:ptCount val="3"/>
                <c:pt idx="0">
                  <c:v>Perform occupation</c:v>
                </c:pt>
                <c:pt idx="1">
                  <c:v>Unemployed</c:v>
                </c:pt>
                <c:pt idx="2">
                  <c:v>Economically inactive</c:v>
                </c:pt>
              </c:strCache>
            </c:strRef>
          </c:cat>
          <c:val>
            <c:numRef>
              <c:extLst>
                <c:ext xmlns:c15="http://schemas.microsoft.com/office/drawing/2012/chart" uri="{02D57815-91ED-43cb-92C2-25804820EDAC}">
                  <c15:fullRef>
                    <c15:sqref>'7gr'!$C$47:$F$47</c15:sqref>
                  </c15:fullRef>
                </c:ext>
              </c:extLst>
              <c:f>'7gr'!$D$47:$F$47</c:f>
              <c:numCache>
                <c:formatCode>0</c:formatCode>
                <c:ptCount val="3"/>
                <c:pt idx="0">
                  <c:v>1333.2929999999999</c:v>
                </c:pt>
                <c:pt idx="1">
                  <c:v>366.37099999999998</c:v>
                </c:pt>
                <c:pt idx="2">
                  <c:v>1799.5119999999999</c:v>
                </c:pt>
              </c:numCache>
            </c:numRef>
          </c:val>
          <c:extLst xmlns:c16r2="http://schemas.microsoft.com/office/drawing/2015/06/chart">
            <c:ext xmlns:c16="http://schemas.microsoft.com/office/drawing/2014/chart" uri="{C3380CC4-5D6E-409C-BE32-E72D297353CC}">
              <c16:uniqueId val="{00000002-03F1-4992-A925-CE452002CE75}"/>
            </c:ext>
          </c:extLst>
        </c:ser>
        <c:dLbls>
          <c:showLegendKey val="0"/>
          <c:showVal val="0"/>
          <c:showCatName val="0"/>
          <c:showSerName val="0"/>
          <c:showPercent val="0"/>
          <c:showBubbleSize val="0"/>
        </c:dLbls>
        <c:gapWidth val="150"/>
        <c:axId val="421738656"/>
        <c:axId val="421742576"/>
        <c:extLst xmlns:c16r2="http://schemas.microsoft.com/office/drawing/2015/06/chart">
          <c:ext xmlns:c15="http://schemas.microsoft.com/office/drawing/2012/chart" uri="{02D57815-91ED-43cb-92C2-25804820EDAC}">
            <c15:filteredBarSeries>
              <c15:ser>
                <c:idx val="0"/>
                <c:order val="0"/>
                <c:tx>
                  <c:strRef>
                    <c:extLst xmlns:c16r2="http://schemas.microsoft.com/office/drawing/2015/06/chart">
                      <c:ext uri="{02D57815-91ED-43cb-92C2-25804820EDAC}">
                        <c15:formulaRef>
                          <c15:sqref>'7gr'!$B$45</c15:sqref>
                        </c15:formulaRef>
                      </c:ext>
                    </c:extLst>
                    <c:strCache>
                      <c:ptCount val="1"/>
                      <c:pt idx="0">
                        <c:v>Total</c:v>
                      </c:pt>
                    </c:strCache>
                  </c:strRef>
                </c:tx>
                <c:spPr>
                  <a:solidFill>
                    <a:srgbClr val="BE4D4A"/>
                  </a:solidFill>
                  <a:ln>
                    <a:noFill/>
                  </a:ln>
                  <a:effectLst/>
                </c:spPr>
                <c:invertIfNegative val="0"/>
                <c:cat>
                  <c:strRef>
                    <c:extLst>
                      <c:ext uri="{02D57815-91ED-43cb-92C2-25804820EDAC}">
                        <c15:fullRef>
                          <c15:sqref>'7gr'!$C$44:$F$44</c15:sqref>
                        </c15:fullRef>
                        <c15:formulaRef>
                          <c15:sqref>'7gr'!$D$44:$F$44</c15:sqref>
                        </c15:formulaRef>
                      </c:ext>
                    </c:extLst>
                    <c:strCache>
                      <c:ptCount val="3"/>
                      <c:pt idx="0">
                        <c:v>Perform occupation</c:v>
                      </c:pt>
                      <c:pt idx="1">
                        <c:v>Unemployed</c:v>
                      </c:pt>
                      <c:pt idx="2">
                        <c:v>Economically inactive</c:v>
                      </c:pt>
                    </c:strCache>
                  </c:strRef>
                </c:cat>
                <c:val>
                  <c:numRef>
                    <c:extLst>
                      <c:ext uri="{02D57815-91ED-43cb-92C2-25804820EDAC}">
                        <c15:fullRef>
                          <c15:sqref>'7gr'!$C$45:$F$45</c15:sqref>
                        </c15:fullRef>
                        <c15:formulaRef>
                          <c15:sqref>'7gr'!$D$45:$F$45</c15:sqref>
                        </c15:formulaRef>
                      </c:ext>
                    </c:extLst>
                    <c:numCache>
                      <c:formatCode>0</c:formatCode>
                      <c:ptCount val="3"/>
                      <c:pt idx="0">
                        <c:v>2304.6280000000002</c:v>
                      </c:pt>
                      <c:pt idx="1">
                        <c:v>666.59199999999998</c:v>
                      </c:pt>
                      <c:pt idx="2">
                        <c:v>4215.6419999999998</c:v>
                      </c:pt>
                    </c:numCache>
                  </c:numRef>
                </c:val>
                <c:extLst xmlns:c16r2="http://schemas.microsoft.com/office/drawing/2015/06/chart">
                  <c:ext xmlns:c16="http://schemas.microsoft.com/office/drawing/2014/chart" uri="{C3380CC4-5D6E-409C-BE32-E72D297353CC}">
                    <c16:uniqueId val="{00000000-03F1-4992-A925-CE452002CE75}"/>
                  </c:ext>
                </c:extLst>
              </c15:ser>
            </c15:filteredBarSeries>
          </c:ext>
        </c:extLst>
      </c:barChart>
      <c:catAx>
        <c:axId val="4217386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1742576"/>
        <c:crosses val="autoZero"/>
        <c:auto val="1"/>
        <c:lblAlgn val="ctr"/>
        <c:lblOffset val="100"/>
        <c:noMultiLvlLbl val="0"/>
      </c:catAx>
      <c:valAx>
        <c:axId val="421742576"/>
        <c:scaling>
          <c:orientation val="minMax"/>
          <c:max val="300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173865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dPt>
            <c:idx val="0"/>
            <c:invertIfNegative val="0"/>
            <c:bubble3D val="0"/>
            <c:spPr>
              <a:solidFill>
                <a:schemeClr val="accent4">
                  <a:lumMod val="60000"/>
                  <a:lumOff val="40000"/>
                </a:schemeClr>
              </a:solidFill>
              <a:ln>
                <a:noFill/>
              </a:ln>
              <a:effectLst/>
            </c:spPr>
            <c:extLst xmlns:c16r2="http://schemas.microsoft.com/office/drawing/2015/06/chart">
              <c:ext xmlns:c16="http://schemas.microsoft.com/office/drawing/2014/chart" uri="{C3380CC4-5D6E-409C-BE32-E72D297353CC}">
                <c16:uniqueId val="{00000001-161F-4C35-A44B-24F87D6AA9D2}"/>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'8gr'!$B$10:$B$11</c:f>
              <c:strCache>
                <c:ptCount val="2"/>
                <c:pt idx="0">
                  <c:v>Девојчице</c:v>
                </c:pt>
                <c:pt idx="1">
                  <c:v>Дечаци</c:v>
                </c:pt>
              </c:strCache>
            </c:strRef>
          </c:cat>
          <c:val>
            <c:numRef>
              <c:f>'8gr'!$C$10:$C$11</c:f>
              <c:numCache>
                <c:formatCode>General</c:formatCode>
                <c:ptCount val="2"/>
                <c:pt idx="0">
                  <c:v>7.5</c:v>
                </c:pt>
                <c:pt idx="1">
                  <c:v>11.2</c:v>
                </c:pt>
              </c:numCache>
            </c:numRef>
          </c:val>
          <c:extLst xmlns:c16r2="http://schemas.microsoft.com/office/drawing/2015/06/chart">
            <c:ext xmlns:c16="http://schemas.microsoft.com/office/drawing/2014/chart" uri="{C3380CC4-5D6E-409C-BE32-E72D297353CC}">
              <c16:uniqueId val="{00000002-161F-4C35-A44B-24F87D6AA9D2}"/>
            </c:ext>
          </c:extLst>
        </c:ser>
        <c:dLbls>
          <c:showLegendKey val="0"/>
          <c:showVal val="0"/>
          <c:showCatName val="0"/>
          <c:showSerName val="0"/>
          <c:showPercent val="0"/>
          <c:showBubbleSize val="0"/>
        </c:dLbls>
        <c:gapWidth val="219"/>
        <c:overlap val="-27"/>
        <c:axId val="421742968"/>
        <c:axId val="421743360"/>
      </c:barChart>
      <c:catAx>
        <c:axId val="4217429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1743360"/>
        <c:crosses val="autoZero"/>
        <c:auto val="1"/>
        <c:lblAlgn val="ctr"/>
        <c:lblOffset val="100"/>
        <c:noMultiLvlLbl val="0"/>
      </c:catAx>
      <c:valAx>
        <c:axId val="421743360"/>
        <c:scaling>
          <c:orientation val="minMax"/>
          <c:max val="15"/>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1742968"/>
        <c:crosses val="autoZero"/>
        <c:crossBetween val="between"/>
        <c:majorUnit val="3"/>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dPt>
            <c:idx val="0"/>
            <c:invertIfNegative val="0"/>
            <c:bubble3D val="0"/>
            <c:spPr>
              <a:solidFill>
                <a:schemeClr val="accent4">
                  <a:lumMod val="60000"/>
                  <a:lumOff val="40000"/>
                </a:schemeClr>
              </a:solidFill>
              <a:ln>
                <a:noFill/>
              </a:ln>
              <a:effectLst/>
            </c:spPr>
            <c:extLst xmlns:c16r2="http://schemas.microsoft.com/office/drawing/2015/06/chart">
              <c:ext xmlns:c16="http://schemas.microsoft.com/office/drawing/2014/chart" uri="{C3380CC4-5D6E-409C-BE32-E72D297353CC}">
                <c16:uniqueId val="{00000001-B985-4E9E-9CE5-AF8751C57814}"/>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'8gr'!$B$30:$B$31</c:f>
              <c:strCache>
                <c:ptCount val="2"/>
                <c:pt idx="0">
                  <c:v>Girls</c:v>
                </c:pt>
                <c:pt idx="1">
                  <c:v>Boys</c:v>
                </c:pt>
              </c:strCache>
            </c:strRef>
          </c:cat>
          <c:val>
            <c:numRef>
              <c:f>'8gr'!$C$30:$C$31</c:f>
              <c:numCache>
                <c:formatCode>General</c:formatCode>
                <c:ptCount val="2"/>
                <c:pt idx="0">
                  <c:v>7.5</c:v>
                </c:pt>
                <c:pt idx="1">
                  <c:v>11.2</c:v>
                </c:pt>
              </c:numCache>
            </c:numRef>
          </c:val>
          <c:extLst xmlns:c16r2="http://schemas.microsoft.com/office/drawing/2015/06/chart">
            <c:ext xmlns:c16="http://schemas.microsoft.com/office/drawing/2014/chart" uri="{C3380CC4-5D6E-409C-BE32-E72D297353CC}">
              <c16:uniqueId val="{00000002-B985-4E9E-9CE5-AF8751C57814}"/>
            </c:ext>
          </c:extLst>
        </c:ser>
        <c:dLbls>
          <c:showLegendKey val="0"/>
          <c:showVal val="0"/>
          <c:showCatName val="0"/>
          <c:showSerName val="0"/>
          <c:showPercent val="0"/>
          <c:showBubbleSize val="0"/>
        </c:dLbls>
        <c:gapWidth val="219"/>
        <c:overlap val="-27"/>
        <c:axId val="421740616"/>
        <c:axId val="421743752"/>
      </c:barChart>
      <c:catAx>
        <c:axId val="4217406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1743752"/>
        <c:crosses val="autoZero"/>
        <c:auto val="1"/>
        <c:lblAlgn val="ctr"/>
        <c:lblOffset val="100"/>
        <c:noMultiLvlLbl val="0"/>
      </c:catAx>
      <c:valAx>
        <c:axId val="421743752"/>
        <c:scaling>
          <c:orientation val="minMax"/>
          <c:max val="15"/>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1740616"/>
        <c:crosses val="autoZero"/>
        <c:crossBetween val="between"/>
        <c:majorUnit val="3"/>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'1gr'!$B$29</c:f>
              <c:strCache>
                <c:ptCount val="1"/>
                <c:pt idx="0">
                  <c:v>Women</c:v>
                </c:pt>
              </c:strCache>
            </c:strRef>
          </c:tx>
          <c:spPr>
            <a:ln w="28575" cap="rnd">
              <a:solidFill>
                <a:schemeClr val="accent6">
                  <a:lumMod val="75000"/>
                </a:schemeClr>
              </a:solidFill>
              <a:round/>
            </a:ln>
            <a:effectLst/>
          </c:spPr>
          <c:marker>
            <c:symbol val="none"/>
          </c:marker>
          <c:dLbls>
            <c:dLbl>
              <c:idx val="0"/>
              <c:layout>
                <c:manualLayout>
                  <c:x val="-4.9508810229221892E-2"/>
                  <c:y val="-5.4351959057271693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4496-4D43-989E-DF4C2FBC05B8}"/>
                </c:ext>
                <c:ext xmlns:c15="http://schemas.microsoft.com/office/drawing/2012/chart" uri="{CE6537A1-D6FC-4f65-9D91-7224C49458BB}">
                  <c15:layout/>
                </c:ext>
              </c:extLst>
            </c:dLbl>
            <c:dLbl>
              <c:idx val="1"/>
              <c:delete val="1"/>
              <c:extLst xmlns:c16r2="http://schemas.microsoft.com/office/drawing/2015/06/chart">
                <c:ext xmlns:c16="http://schemas.microsoft.com/office/drawing/2014/chart" uri="{C3380CC4-5D6E-409C-BE32-E72D297353CC}">
                  <c16:uniqueId val="{00000001-4496-4D43-989E-DF4C2FBC05B8}"/>
                </c:ext>
                <c:ext xmlns:c15="http://schemas.microsoft.com/office/drawing/2012/chart" uri="{CE6537A1-D6FC-4f65-9D91-7224C49458BB}"/>
              </c:extLst>
            </c:dLbl>
            <c:dLbl>
              <c:idx val="2"/>
              <c:delete val="1"/>
              <c:extLst xmlns:c16r2="http://schemas.microsoft.com/office/drawing/2015/06/chart">
                <c:ext xmlns:c16="http://schemas.microsoft.com/office/drawing/2014/chart" uri="{C3380CC4-5D6E-409C-BE32-E72D297353CC}">
                  <c16:uniqueId val="{00000002-4496-4D43-989E-DF4C2FBC05B8}"/>
                </c:ext>
                <c:ext xmlns:c15="http://schemas.microsoft.com/office/drawing/2012/chart" uri="{CE6537A1-D6FC-4f65-9D91-7224C49458BB}"/>
              </c:extLst>
            </c:dLbl>
            <c:dLbl>
              <c:idx val="3"/>
              <c:delete val="1"/>
              <c:extLst xmlns:c16r2="http://schemas.microsoft.com/office/drawing/2015/06/chart">
                <c:ext xmlns:c16="http://schemas.microsoft.com/office/drawing/2014/chart" uri="{C3380CC4-5D6E-409C-BE32-E72D297353CC}">
                  <c16:uniqueId val="{00000003-4496-4D43-989E-DF4C2FBC05B8}"/>
                </c:ext>
                <c:ext xmlns:c15="http://schemas.microsoft.com/office/drawing/2012/chart" uri="{CE6537A1-D6FC-4f65-9D91-7224C49458BB}"/>
              </c:extLst>
            </c:dLbl>
            <c:dLbl>
              <c:idx val="4"/>
              <c:delete val="1"/>
              <c:extLst xmlns:c16r2="http://schemas.microsoft.com/office/drawing/2015/06/chart">
                <c:ext xmlns:c16="http://schemas.microsoft.com/office/drawing/2014/chart" uri="{C3380CC4-5D6E-409C-BE32-E72D297353CC}">
                  <c16:uniqueId val="{00000004-4496-4D43-989E-DF4C2FBC05B8}"/>
                </c:ext>
                <c:ext xmlns:c15="http://schemas.microsoft.com/office/drawing/2012/chart" uri="{CE6537A1-D6FC-4f65-9D91-7224C49458BB}"/>
              </c:extLst>
            </c:dLbl>
            <c:dLbl>
              <c:idx val="5"/>
              <c:delete val="1"/>
              <c:extLst xmlns:c16r2="http://schemas.microsoft.com/office/drawing/2015/06/chart">
                <c:ext xmlns:c16="http://schemas.microsoft.com/office/drawing/2014/chart" uri="{C3380CC4-5D6E-409C-BE32-E72D297353CC}">
                  <c16:uniqueId val="{00000005-4496-4D43-989E-DF4C2FBC05B8}"/>
                </c:ext>
                <c:ext xmlns:c15="http://schemas.microsoft.com/office/drawing/2012/chart" uri="{CE6537A1-D6FC-4f65-9D91-7224C49458BB}"/>
              </c:extLst>
            </c:dLbl>
            <c:dLbl>
              <c:idx val="6"/>
              <c:delete val="1"/>
              <c:extLst xmlns:c16r2="http://schemas.microsoft.com/office/drawing/2015/06/chart">
                <c:ext xmlns:c16="http://schemas.microsoft.com/office/drawing/2014/chart" uri="{C3380CC4-5D6E-409C-BE32-E72D297353CC}">
                  <c16:uniqueId val="{00000006-4496-4D43-989E-DF4C2FBC05B8}"/>
                </c:ext>
                <c:ext xmlns:c15="http://schemas.microsoft.com/office/drawing/2012/chart" uri="{CE6537A1-D6FC-4f65-9D91-7224C49458BB}"/>
              </c:extLst>
            </c:dLbl>
            <c:dLbl>
              <c:idx val="7"/>
              <c:delete val="1"/>
              <c:extLst xmlns:c16r2="http://schemas.microsoft.com/office/drawing/2015/06/chart">
                <c:ext xmlns:c16="http://schemas.microsoft.com/office/drawing/2014/chart" uri="{C3380CC4-5D6E-409C-BE32-E72D297353CC}">
                  <c16:uniqueId val="{00000007-4496-4D43-989E-DF4C2FBC05B8}"/>
                </c:ext>
                <c:ext xmlns:c15="http://schemas.microsoft.com/office/drawing/2012/chart" uri="{CE6537A1-D6FC-4f65-9D91-7224C49458BB}"/>
              </c:extLst>
            </c:dLbl>
            <c:dLbl>
              <c:idx val="8"/>
              <c:delete val="1"/>
              <c:extLst xmlns:c16r2="http://schemas.microsoft.com/office/drawing/2015/06/chart">
                <c:ext xmlns:c16="http://schemas.microsoft.com/office/drawing/2014/chart" uri="{C3380CC4-5D6E-409C-BE32-E72D297353CC}">
                  <c16:uniqueId val="{00000008-4496-4D43-989E-DF4C2FBC05B8}"/>
                </c:ext>
                <c:ext xmlns:c15="http://schemas.microsoft.com/office/drawing/2012/chart" uri="{CE6537A1-D6FC-4f65-9D91-7224C49458BB}"/>
              </c:extLst>
            </c:dLbl>
            <c:dLbl>
              <c:idx val="9"/>
              <c:delete val="1"/>
              <c:extLst xmlns:c16r2="http://schemas.microsoft.com/office/drawing/2015/06/chart">
                <c:ext xmlns:c16="http://schemas.microsoft.com/office/drawing/2014/chart" uri="{C3380CC4-5D6E-409C-BE32-E72D297353CC}">
                  <c16:uniqueId val="{00000009-4496-4D43-989E-DF4C2FBC05B8}"/>
                </c:ext>
                <c:ext xmlns:c15="http://schemas.microsoft.com/office/drawing/2012/chart" uri="{CE6537A1-D6FC-4f65-9D91-7224C49458BB}"/>
              </c:extLst>
            </c:dLbl>
            <c:dLbl>
              <c:idx val="10"/>
              <c:layout>
                <c:manualLayout>
                  <c:x val="-4.9508810229221996E-2"/>
                  <c:y val="-4.5990119202306813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A-4496-4D43-989E-DF4C2FBC05B8}"/>
                </c:ext>
                <c:ext xmlns:c15="http://schemas.microsoft.com/office/drawing/2012/chart" uri="{CE6537A1-D6FC-4f65-9D91-7224C49458BB}">
                  <c15:layout/>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'1gr'!$A$30:$A$40</c:f>
              <c:numCache>
                <c:formatCode>General</c:formatCode>
                <c:ptCount val="11"/>
                <c:pt idx="0">
                  <c:v>1921</c:v>
                </c:pt>
                <c:pt idx="1">
                  <c:v>1931</c:v>
                </c:pt>
                <c:pt idx="2">
                  <c:v>1948</c:v>
                </c:pt>
                <c:pt idx="3">
                  <c:v>1953</c:v>
                </c:pt>
                <c:pt idx="4">
                  <c:v>1961</c:v>
                </c:pt>
                <c:pt idx="5">
                  <c:v>1971</c:v>
                </c:pt>
                <c:pt idx="6">
                  <c:v>1981</c:v>
                </c:pt>
                <c:pt idx="7">
                  <c:v>1991</c:v>
                </c:pt>
                <c:pt idx="8">
                  <c:v>2002</c:v>
                </c:pt>
                <c:pt idx="9">
                  <c:v>2011</c:v>
                </c:pt>
                <c:pt idx="10">
                  <c:v>2019</c:v>
                </c:pt>
              </c:numCache>
            </c:numRef>
          </c:cat>
          <c:val>
            <c:numRef>
              <c:f>'1gr'!$B$30:$B$40</c:f>
              <c:numCache>
                <c:formatCode>General</c:formatCode>
                <c:ptCount val="11"/>
                <c:pt idx="0">
                  <c:v>2.2999999999999998</c:v>
                </c:pt>
                <c:pt idx="1">
                  <c:v>2.6</c:v>
                </c:pt>
                <c:pt idx="2" formatCode="0.0">
                  <c:v>3</c:v>
                </c:pt>
                <c:pt idx="3">
                  <c:v>3.2</c:v>
                </c:pt>
                <c:pt idx="4">
                  <c:v>3.4</c:v>
                </c:pt>
                <c:pt idx="5">
                  <c:v>3.7</c:v>
                </c:pt>
                <c:pt idx="6">
                  <c:v>3.9</c:v>
                </c:pt>
                <c:pt idx="7" formatCode="0.0">
                  <c:v>4</c:v>
                </c:pt>
                <c:pt idx="8">
                  <c:v>3.9</c:v>
                </c:pt>
                <c:pt idx="9" formatCode="0.0">
                  <c:v>3.6876859999999998</c:v>
                </c:pt>
                <c:pt idx="10" formatCode="0.0">
                  <c:v>3.6</c:v>
                </c:pt>
              </c:numCache>
            </c:numRef>
          </c:val>
          <c:smooth val="0"/>
          <c:extLst xmlns:c16r2="http://schemas.microsoft.com/office/drawing/2015/06/chart">
            <c:ext xmlns:c16="http://schemas.microsoft.com/office/drawing/2014/chart" uri="{C3380CC4-5D6E-409C-BE32-E72D297353CC}">
              <c16:uniqueId val="{0000000B-4496-4D43-989E-DF4C2FBC05B8}"/>
            </c:ext>
          </c:extLst>
        </c:ser>
        <c:ser>
          <c:idx val="1"/>
          <c:order val="1"/>
          <c:tx>
            <c:strRef>
              <c:f>'1gr'!$C$29</c:f>
              <c:strCache>
                <c:ptCount val="1"/>
                <c:pt idx="0">
                  <c:v>Men</c:v>
                </c:pt>
              </c:strCache>
            </c:strRef>
          </c:tx>
          <c:spPr>
            <a:ln w="28575" cap="rnd">
              <a:solidFill>
                <a:schemeClr val="accent3">
                  <a:lumMod val="75000"/>
                </a:schemeClr>
              </a:solidFill>
              <a:round/>
            </a:ln>
            <a:effectLst/>
          </c:spPr>
          <c:marker>
            <c:symbol val="none"/>
          </c:marker>
          <c:dLbls>
            <c:dLbl>
              <c:idx val="0"/>
              <c:layout>
                <c:manualLayout>
                  <c:x val="-4.4007831314863917E-2"/>
                  <c:y val="5.8532878984754129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C-4496-4D43-989E-DF4C2FBC05B8}"/>
                </c:ext>
                <c:ext xmlns:c15="http://schemas.microsoft.com/office/drawing/2012/chart" uri="{CE6537A1-D6FC-4f65-9D91-7224C49458BB}">
                  <c15:layout/>
                </c:ext>
              </c:extLst>
            </c:dLbl>
            <c:dLbl>
              <c:idx val="1"/>
              <c:delete val="1"/>
              <c:extLst xmlns:c16r2="http://schemas.microsoft.com/office/drawing/2015/06/chart">
                <c:ext xmlns:c16="http://schemas.microsoft.com/office/drawing/2014/chart" uri="{C3380CC4-5D6E-409C-BE32-E72D297353CC}">
                  <c16:uniqueId val="{0000000D-4496-4D43-989E-DF4C2FBC05B8}"/>
                </c:ext>
                <c:ext xmlns:c15="http://schemas.microsoft.com/office/drawing/2012/chart" uri="{CE6537A1-D6FC-4f65-9D91-7224C49458BB}"/>
              </c:extLst>
            </c:dLbl>
            <c:dLbl>
              <c:idx val="2"/>
              <c:delete val="1"/>
              <c:extLst xmlns:c16r2="http://schemas.microsoft.com/office/drawing/2015/06/chart">
                <c:ext xmlns:c16="http://schemas.microsoft.com/office/drawing/2014/chart" uri="{C3380CC4-5D6E-409C-BE32-E72D297353CC}">
                  <c16:uniqueId val="{0000000E-4496-4D43-989E-DF4C2FBC05B8}"/>
                </c:ext>
                <c:ext xmlns:c15="http://schemas.microsoft.com/office/drawing/2012/chart" uri="{CE6537A1-D6FC-4f65-9D91-7224C49458BB}"/>
              </c:extLst>
            </c:dLbl>
            <c:dLbl>
              <c:idx val="3"/>
              <c:delete val="1"/>
              <c:extLst xmlns:c16r2="http://schemas.microsoft.com/office/drawing/2015/06/chart">
                <c:ext xmlns:c16="http://schemas.microsoft.com/office/drawing/2014/chart" uri="{C3380CC4-5D6E-409C-BE32-E72D297353CC}">
                  <c16:uniqueId val="{0000000F-4496-4D43-989E-DF4C2FBC05B8}"/>
                </c:ext>
                <c:ext xmlns:c15="http://schemas.microsoft.com/office/drawing/2012/chart" uri="{CE6537A1-D6FC-4f65-9D91-7224C49458BB}"/>
              </c:extLst>
            </c:dLbl>
            <c:dLbl>
              <c:idx val="4"/>
              <c:delete val="1"/>
              <c:extLst xmlns:c16r2="http://schemas.microsoft.com/office/drawing/2015/06/chart">
                <c:ext xmlns:c16="http://schemas.microsoft.com/office/drawing/2014/chart" uri="{C3380CC4-5D6E-409C-BE32-E72D297353CC}">
                  <c16:uniqueId val="{00000010-4496-4D43-989E-DF4C2FBC05B8}"/>
                </c:ext>
                <c:ext xmlns:c15="http://schemas.microsoft.com/office/drawing/2012/chart" uri="{CE6537A1-D6FC-4f65-9D91-7224C49458BB}"/>
              </c:extLst>
            </c:dLbl>
            <c:dLbl>
              <c:idx val="5"/>
              <c:delete val="1"/>
              <c:extLst xmlns:c16r2="http://schemas.microsoft.com/office/drawing/2015/06/chart">
                <c:ext xmlns:c16="http://schemas.microsoft.com/office/drawing/2014/chart" uri="{C3380CC4-5D6E-409C-BE32-E72D297353CC}">
                  <c16:uniqueId val="{00000011-4496-4D43-989E-DF4C2FBC05B8}"/>
                </c:ext>
                <c:ext xmlns:c15="http://schemas.microsoft.com/office/drawing/2012/chart" uri="{CE6537A1-D6FC-4f65-9D91-7224C49458BB}"/>
              </c:extLst>
            </c:dLbl>
            <c:dLbl>
              <c:idx val="6"/>
              <c:delete val="1"/>
              <c:extLst xmlns:c16r2="http://schemas.microsoft.com/office/drawing/2015/06/chart">
                <c:ext xmlns:c16="http://schemas.microsoft.com/office/drawing/2014/chart" uri="{C3380CC4-5D6E-409C-BE32-E72D297353CC}">
                  <c16:uniqueId val="{00000012-4496-4D43-989E-DF4C2FBC05B8}"/>
                </c:ext>
                <c:ext xmlns:c15="http://schemas.microsoft.com/office/drawing/2012/chart" uri="{CE6537A1-D6FC-4f65-9D91-7224C49458BB}"/>
              </c:extLst>
            </c:dLbl>
            <c:dLbl>
              <c:idx val="7"/>
              <c:delete val="1"/>
              <c:extLst xmlns:c16r2="http://schemas.microsoft.com/office/drawing/2015/06/chart">
                <c:ext xmlns:c16="http://schemas.microsoft.com/office/drawing/2014/chart" uri="{C3380CC4-5D6E-409C-BE32-E72D297353CC}">
                  <c16:uniqueId val="{00000013-4496-4D43-989E-DF4C2FBC05B8}"/>
                </c:ext>
                <c:ext xmlns:c15="http://schemas.microsoft.com/office/drawing/2012/chart" uri="{CE6537A1-D6FC-4f65-9D91-7224C49458BB}"/>
              </c:extLst>
            </c:dLbl>
            <c:dLbl>
              <c:idx val="8"/>
              <c:delete val="1"/>
              <c:extLst xmlns:c16r2="http://schemas.microsoft.com/office/drawing/2015/06/chart">
                <c:ext xmlns:c16="http://schemas.microsoft.com/office/drawing/2014/chart" uri="{C3380CC4-5D6E-409C-BE32-E72D297353CC}">
                  <c16:uniqueId val="{00000014-4496-4D43-989E-DF4C2FBC05B8}"/>
                </c:ext>
                <c:ext xmlns:c15="http://schemas.microsoft.com/office/drawing/2012/chart" uri="{CE6537A1-D6FC-4f65-9D91-7224C49458BB}"/>
              </c:extLst>
            </c:dLbl>
            <c:dLbl>
              <c:idx val="9"/>
              <c:delete val="1"/>
              <c:extLst xmlns:c16r2="http://schemas.microsoft.com/office/drawing/2015/06/chart">
                <c:ext xmlns:c16="http://schemas.microsoft.com/office/drawing/2014/chart" uri="{C3380CC4-5D6E-409C-BE32-E72D297353CC}">
                  <c16:uniqueId val="{00000015-4496-4D43-989E-DF4C2FBC05B8}"/>
                </c:ext>
                <c:ext xmlns:c15="http://schemas.microsoft.com/office/drawing/2012/chart" uri="{CE6537A1-D6FC-4f65-9D91-7224C49458BB}"/>
              </c:extLst>
            </c:dLbl>
            <c:dLbl>
              <c:idx val="10"/>
              <c:layout>
                <c:manualLayout>
                  <c:x val="-4.6758320772042998E-2"/>
                  <c:y val="5.0171039129789215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6-4496-4D43-989E-DF4C2FBC05B8}"/>
                </c:ext>
                <c:ext xmlns:c15="http://schemas.microsoft.com/office/drawing/2012/chart" uri="{CE6537A1-D6FC-4f65-9D91-7224C49458BB}">
                  <c15:layout/>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'1gr'!$A$30:$A$40</c:f>
              <c:numCache>
                <c:formatCode>General</c:formatCode>
                <c:ptCount val="11"/>
                <c:pt idx="0">
                  <c:v>1921</c:v>
                </c:pt>
                <c:pt idx="1">
                  <c:v>1931</c:v>
                </c:pt>
                <c:pt idx="2">
                  <c:v>1948</c:v>
                </c:pt>
                <c:pt idx="3">
                  <c:v>1953</c:v>
                </c:pt>
                <c:pt idx="4">
                  <c:v>1961</c:v>
                </c:pt>
                <c:pt idx="5">
                  <c:v>1971</c:v>
                </c:pt>
                <c:pt idx="6">
                  <c:v>1981</c:v>
                </c:pt>
                <c:pt idx="7">
                  <c:v>1991</c:v>
                </c:pt>
                <c:pt idx="8">
                  <c:v>2002</c:v>
                </c:pt>
                <c:pt idx="9">
                  <c:v>2011</c:v>
                </c:pt>
                <c:pt idx="10">
                  <c:v>2019</c:v>
                </c:pt>
              </c:numCache>
            </c:numRef>
          </c:cat>
          <c:val>
            <c:numRef>
              <c:f>'1gr'!$C$30:$C$40</c:f>
              <c:numCache>
                <c:formatCode>General</c:formatCode>
                <c:ptCount val="11"/>
                <c:pt idx="0">
                  <c:v>2.1</c:v>
                </c:pt>
                <c:pt idx="1">
                  <c:v>2.5</c:v>
                </c:pt>
                <c:pt idx="2">
                  <c:v>2.8</c:v>
                </c:pt>
                <c:pt idx="3" formatCode="0.0">
                  <c:v>3</c:v>
                </c:pt>
                <c:pt idx="4">
                  <c:v>3.3</c:v>
                </c:pt>
                <c:pt idx="5">
                  <c:v>3.5</c:v>
                </c:pt>
                <c:pt idx="6">
                  <c:v>3.8</c:v>
                </c:pt>
                <c:pt idx="7">
                  <c:v>3.8</c:v>
                </c:pt>
                <c:pt idx="8">
                  <c:v>3.6</c:v>
                </c:pt>
                <c:pt idx="9" formatCode="0.0">
                  <c:v>3.4991759999999998</c:v>
                </c:pt>
                <c:pt idx="10" formatCode="0.0">
                  <c:v>3.4</c:v>
                </c:pt>
              </c:numCache>
            </c:numRef>
          </c:val>
          <c:smooth val="0"/>
          <c:extLst xmlns:c16r2="http://schemas.microsoft.com/office/drawing/2015/06/chart">
            <c:ext xmlns:c16="http://schemas.microsoft.com/office/drawing/2014/chart" uri="{C3380CC4-5D6E-409C-BE32-E72D297353CC}">
              <c16:uniqueId val="{00000017-4496-4D43-989E-DF4C2FBC05B8}"/>
            </c:ext>
          </c:extLst>
        </c:ser>
        <c:dLbls>
          <c:showLegendKey val="0"/>
          <c:showVal val="0"/>
          <c:showCatName val="0"/>
          <c:showSerName val="0"/>
          <c:showPercent val="0"/>
          <c:showBubbleSize val="0"/>
        </c:dLbls>
        <c:smooth val="0"/>
        <c:axId val="226188424"/>
        <c:axId val="226191168"/>
      </c:lineChart>
      <c:catAx>
        <c:axId val="2261884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26191168"/>
        <c:crosses val="autoZero"/>
        <c:auto val="1"/>
        <c:lblAlgn val="ctr"/>
        <c:lblOffset val="100"/>
        <c:noMultiLvlLbl val="0"/>
      </c:catAx>
      <c:valAx>
        <c:axId val="226191168"/>
        <c:scaling>
          <c:orientation val="minMax"/>
          <c:max val="5"/>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ln w="9525">
            <a:noFill/>
          </a:ln>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26188424"/>
        <c:crosses val="autoZero"/>
        <c:crossBetween val="between"/>
        <c:majorUnit val="1"/>
      </c:valAx>
      <c:spPr>
        <a:noFill/>
        <a:ln w="25400">
          <a:noFill/>
        </a:ln>
      </c:spPr>
    </c:plotArea>
    <c:legend>
      <c:legendPos val="b"/>
      <c:layout/>
      <c:overlay val="0"/>
      <c:spPr>
        <a:noFill/>
        <a:ln w="25400">
          <a:noFill/>
        </a:ln>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0000000000001" l="0.70000000000000062" r="0.70000000000000062" t="0.750000000000001" header="0.30000000000000032" footer="0.30000000000000032"/>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'9gr'!$C$6</c:f>
              <c:strCache>
                <c:ptCount val="1"/>
                <c:pt idx="0">
                  <c:v>Жене</c:v>
                </c:pt>
              </c:strCache>
            </c:strRef>
          </c:tx>
          <c:spPr>
            <a:solidFill>
              <a:srgbClr val="FFC000"/>
            </a:solidFill>
            <a:ln>
              <a:noFill/>
            </a:ln>
            <a:effectLst/>
          </c:spPr>
          <c:invertIfNegative val="0"/>
          <c:dLbls>
            <c:dLbl>
              <c:idx val="1"/>
              <c:delete val="1"/>
              <c:extLst xmlns:c16r2="http://schemas.microsoft.com/office/drawing/2015/06/chart">
                <c:ext xmlns:c16="http://schemas.microsoft.com/office/drawing/2014/chart" uri="{C3380CC4-5D6E-409C-BE32-E72D297353CC}">
                  <c16:uniqueId val="{00000006-885A-414C-B868-C8EC7D219D9B}"/>
                </c:ext>
                <c:ext xmlns:c15="http://schemas.microsoft.com/office/drawing/2012/chart" uri="{CE6537A1-D6FC-4f65-9D91-7224C49458BB}"/>
              </c:extLst>
            </c:dLbl>
            <c:dLbl>
              <c:idx val="2"/>
              <c:delete val="1"/>
              <c:extLst xmlns:c16r2="http://schemas.microsoft.com/office/drawing/2015/06/chart">
                <c:ext xmlns:c16="http://schemas.microsoft.com/office/drawing/2014/chart" uri="{C3380CC4-5D6E-409C-BE32-E72D297353CC}">
                  <c16:uniqueId val="{00000007-885A-414C-B868-C8EC7D219D9B}"/>
                </c:ext>
                <c:ext xmlns:c15="http://schemas.microsoft.com/office/drawing/2012/chart" uri="{CE6537A1-D6FC-4f65-9D91-7224C49458BB}"/>
              </c:extLst>
            </c:dLbl>
            <c:dLbl>
              <c:idx val="3"/>
              <c:delete val="1"/>
              <c:extLst xmlns:c16r2="http://schemas.microsoft.com/office/drawing/2015/06/chart">
                <c:ext xmlns:c16="http://schemas.microsoft.com/office/drawing/2014/chart" uri="{C3380CC4-5D6E-409C-BE32-E72D297353CC}">
                  <c16:uniqueId val="{00000008-885A-414C-B868-C8EC7D219D9B}"/>
                </c:ex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'9gr'!$D$5:$H$5</c:f>
              <c:strCache>
                <c:ptCount val="5"/>
                <c:pt idx="0">
                  <c:v>1 члан</c:v>
                </c:pt>
                <c:pt idx="1">
                  <c:v>2</c:v>
                </c:pt>
                <c:pt idx="2">
                  <c:v>3</c:v>
                </c:pt>
                <c:pt idx="3">
                  <c:v>4</c:v>
                </c:pt>
                <c:pt idx="4">
                  <c:v>5+</c:v>
                </c:pt>
              </c:strCache>
            </c:strRef>
          </c:cat>
          <c:val>
            <c:numRef>
              <c:f>'9gr'!$D$6:$H$6</c:f>
              <c:numCache>
                <c:formatCode>0.0</c:formatCode>
                <c:ptCount val="5"/>
                <c:pt idx="0">
                  <c:v>60.309793381064935</c:v>
                </c:pt>
                <c:pt idx="1">
                  <c:v>29.441568679075552</c:v>
                </c:pt>
                <c:pt idx="2">
                  <c:v>23.539260073598211</c:v>
                </c:pt>
                <c:pt idx="3">
                  <c:v>14.526773347543751</c:v>
                </c:pt>
                <c:pt idx="4">
                  <c:v>16.379755551730074</c:v>
                </c:pt>
              </c:numCache>
            </c:numRef>
          </c:val>
          <c:extLst xmlns:c16r2="http://schemas.microsoft.com/office/drawing/2015/06/chart">
            <c:ext xmlns:c16="http://schemas.microsoft.com/office/drawing/2014/chart" uri="{C3380CC4-5D6E-409C-BE32-E72D297353CC}">
              <c16:uniqueId val="{00000000-885A-414C-B868-C8EC7D219D9B}"/>
            </c:ext>
          </c:extLst>
        </c:ser>
        <c:ser>
          <c:idx val="1"/>
          <c:order val="1"/>
          <c:tx>
            <c:strRef>
              <c:f>'9gr'!$C$7</c:f>
              <c:strCache>
                <c:ptCount val="1"/>
                <c:pt idx="0">
                  <c:v>Мушкарци</c:v>
                </c:pt>
              </c:strCache>
            </c:strRef>
          </c:tx>
          <c:spPr>
            <a:solidFill>
              <a:schemeClr val="accent3">
                <a:lumMod val="75000"/>
              </a:schemeClr>
            </a:solidFill>
            <a:ln>
              <a:noFill/>
            </a:ln>
            <a:effectLst/>
          </c:spPr>
          <c:invertIfNegative val="0"/>
          <c:dLbls>
            <c:dLbl>
              <c:idx val="1"/>
              <c:delete val="1"/>
              <c:extLst xmlns:c16r2="http://schemas.microsoft.com/office/drawing/2015/06/chart">
                <c:ext xmlns:c16="http://schemas.microsoft.com/office/drawing/2014/chart" uri="{C3380CC4-5D6E-409C-BE32-E72D297353CC}">
                  <c16:uniqueId val="{00000003-885A-414C-B868-C8EC7D219D9B}"/>
                </c:ext>
                <c:ext xmlns:c15="http://schemas.microsoft.com/office/drawing/2012/chart" uri="{CE6537A1-D6FC-4f65-9D91-7224C49458BB}"/>
              </c:extLst>
            </c:dLbl>
            <c:dLbl>
              <c:idx val="2"/>
              <c:delete val="1"/>
              <c:extLst xmlns:c16r2="http://schemas.microsoft.com/office/drawing/2015/06/chart">
                <c:ext xmlns:c16="http://schemas.microsoft.com/office/drawing/2014/chart" uri="{C3380CC4-5D6E-409C-BE32-E72D297353CC}">
                  <c16:uniqueId val="{00000004-885A-414C-B868-C8EC7D219D9B}"/>
                </c:ext>
                <c:ext xmlns:c15="http://schemas.microsoft.com/office/drawing/2012/chart" uri="{CE6537A1-D6FC-4f65-9D91-7224C49458BB}"/>
              </c:extLst>
            </c:dLbl>
            <c:dLbl>
              <c:idx val="3"/>
              <c:delete val="1"/>
              <c:extLst xmlns:c16r2="http://schemas.microsoft.com/office/drawing/2015/06/chart">
                <c:ext xmlns:c16="http://schemas.microsoft.com/office/drawing/2014/chart" uri="{C3380CC4-5D6E-409C-BE32-E72D297353CC}">
                  <c16:uniqueId val="{00000005-885A-414C-B868-C8EC7D219D9B}"/>
                </c:ex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'9gr'!$D$5:$H$5</c:f>
              <c:strCache>
                <c:ptCount val="5"/>
                <c:pt idx="0">
                  <c:v>1 члан</c:v>
                </c:pt>
                <c:pt idx="1">
                  <c:v>2</c:v>
                </c:pt>
                <c:pt idx="2">
                  <c:v>3</c:v>
                </c:pt>
                <c:pt idx="3">
                  <c:v>4</c:v>
                </c:pt>
                <c:pt idx="4">
                  <c:v>5+</c:v>
                </c:pt>
              </c:strCache>
            </c:strRef>
          </c:cat>
          <c:val>
            <c:numRef>
              <c:f>'9gr'!$D$7:$H$7</c:f>
              <c:numCache>
                <c:formatCode>0.0</c:formatCode>
                <c:ptCount val="5"/>
                <c:pt idx="0">
                  <c:v>39.690206618935058</c:v>
                </c:pt>
                <c:pt idx="1">
                  <c:v>70.558431320924441</c:v>
                </c:pt>
                <c:pt idx="2">
                  <c:v>76.460739926401786</c:v>
                </c:pt>
                <c:pt idx="3">
                  <c:v>85.473226652456262</c:v>
                </c:pt>
                <c:pt idx="4">
                  <c:v>83.620244448269929</c:v>
                </c:pt>
              </c:numCache>
            </c:numRef>
          </c:val>
          <c:extLst xmlns:c16r2="http://schemas.microsoft.com/office/drawing/2015/06/chart">
            <c:ext xmlns:c16="http://schemas.microsoft.com/office/drawing/2014/chart" uri="{C3380CC4-5D6E-409C-BE32-E72D297353CC}">
              <c16:uniqueId val="{00000001-885A-414C-B868-C8EC7D219D9B}"/>
            </c:ext>
          </c:extLst>
        </c:ser>
        <c:dLbls>
          <c:showLegendKey val="0"/>
          <c:showVal val="0"/>
          <c:showCatName val="0"/>
          <c:showSerName val="0"/>
          <c:showPercent val="0"/>
          <c:showBubbleSize val="0"/>
        </c:dLbls>
        <c:gapWidth val="150"/>
        <c:overlap val="100"/>
        <c:axId val="421744144"/>
        <c:axId val="421744536"/>
      </c:barChart>
      <c:catAx>
        <c:axId val="4217441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1744536"/>
        <c:crosses val="autoZero"/>
        <c:auto val="1"/>
        <c:lblAlgn val="ctr"/>
        <c:lblOffset val="100"/>
        <c:noMultiLvlLbl val="0"/>
      </c:catAx>
      <c:valAx>
        <c:axId val="421744536"/>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174414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9247594050743664E-2"/>
          <c:y val="6.0185185185185182E-2"/>
          <c:w val="0.89019685039370078"/>
          <c:h val="0.73577136191309422"/>
        </c:manualLayout>
      </c:layout>
      <c:barChart>
        <c:barDir val="col"/>
        <c:grouping val="stacked"/>
        <c:varyColors val="0"/>
        <c:ser>
          <c:idx val="0"/>
          <c:order val="0"/>
          <c:spPr>
            <a:solidFill>
              <a:srgbClr val="FFC000"/>
            </a:solidFill>
            <a:ln>
              <a:noFill/>
            </a:ln>
            <a:effectLst/>
          </c:spPr>
          <c:invertIfNegative val="0"/>
          <c:dLbls>
            <c:dLbl>
              <c:idx val="1"/>
              <c:delete val="1"/>
              <c:extLst xmlns:c16r2="http://schemas.microsoft.com/office/drawing/2015/06/chart">
                <c:ext xmlns:c16="http://schemas.microsoft.com/office/drawing/2014/chart" uri="{C3380CC4-5D6E-409C-BE32-E72D297353CC}">
                  <c16:uniqueId val="{00000000-0B7F-43C2-9B8D-6883307A0014}"/>
                </c:ext>
                <c:ext xmlns:c15="http://schemas.microsoft.com/office/drawing/2012/chart" uri="{CE6537A1-D6FC-4f65-9D91-7224C49458BB}"/>
              </c:extLst>
            </c:dLbl>
            <c:dLbl>
              <c:idx val="2"/>
              <c:delete val="1"/>
              <c:extLst xmlns:c16r2="http://schemas.microsoft.com/office/drawing/2015/06/chart">
                <c:ext xmlns:c16="http://schemas.microsoft.com/office/drawing/2014/chart" uri="{C3380CC4-5D6E-409C-BE32-E72D297353CC}">
                  <c16:uniqueId val="{00000001-0B7F-43C2-9B8D-6883307A0014}"/>
                </c:ext>
                <c:ext xmlns:c15="http://schemas.microsoft.com/office/drawing/2012/chart" uri="{CE6537A1-D6FC-4f65-9D91-7224C49458BB}"/>
              </c:extLst>
            </c:dLbl>
            <c:dLbl>
              <c:idx val="3"/>
              <c:delete val="1"/>
              <c:extLst xmlns:c16r2="http://schemas.microsoft.com/office/drawing/2015/06/chart">
                <c:ext xmlns:c16="http://schemas.microsoft.com/office/drawing/2014/chart" uri="{C3380CC4-5D6E-409C-BE32-E72D297353CC}">
                  <c16:uniqueId val="{00000002-0B7F-43C2-9B8D-6883307A0014}"/>
                </c:ex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'9gr'!#REF!</c:f>
              <c:numCache>
                <c:formatCode>General</c:formatCode>
                <c:ptCount val="1"/>
                <c:pt idx="0">
                  <c:v>1</c:v>
                </c:pt>
              </c:numCache>
            </c:numRef>
          </c:val>
          <c:extLst xmlns:c16r2="http://schemas.microsoft.com/office/drawing/2015/06/chart">
            <c:ext xmlns:c16="http://schemas.microsoft.com/office/drawing/2014/chart" uri="{C3380CC4-5D6E-409C-BE32-E72D297353CC}">
              <c16:uniqueId val="{00000003-0B7F-43C2-9B8D-6883307A0014}"/>
            </c:ext>
            <c:ext xmlns:c15="http://schemas.microsoft.com/office/drawing/2012/chart" uri="{02D57815-91ED-43cb-92C2-25804820EDAC}">
              <c15:filteredSeriesTitle>
                <c15:tx>
                  <c:strRef>
                    <c:extLst xmlns:c16="http://schemas.microsoft.com/office/drawing/2014/chart" xmlns:c16r2="http://schemas.microsoft.com/office/drawing/2015/06/chart">
                      <c:ext uri="{02D57815-91ED-43cb-92C2-25804820EDAC}">
                        <c15:formulaRef>
                          <c15:sqref>'9gr'!#REF!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xmlns:c16r2="http://schemas.microsoft.com/office/drawing/2015/06/chart">
                      <c:ext uri="{02D57815-91ED-43cb-92C2-25804820EDAC}">
                        <c15:formulaRef>
                          <c15:sqref>'9gr'!#REF!</c15:sqref>
                        </c15:formulaRef>
                      </c:ext>
                    </c:extLst>
                  </c:multiLvlStrRef>
                </c15:cat>
              </c15:filteredCategoryTitle>
            </c:ext>
          </c:extLst>
        </c:ser>
        <c:ser>
          <c:idx val="1"/>
          <c:order val="1"/>
          <c:spPr>
            <a:solidFill>
              <a:schemeClr val="accent3">
                <a:lumMod val="75000"/>
              </a:schemeClr>
            </a:solidFill>
            <a:ln>
              <a:noFill/>
            </a:ln>
            <a:effectLst/>
          </c:spPr>
          <c:invertIfNegative val="0"/>
          <c:dLbls>
            <c:dLbl>
              <c:idx val="1"/>
              <c:delete val="1"/>
              <c:extLst xmlns:c16r2="http://schemas.microsoft.com/office/drawing/2015/06/chart">
                <c:ext xmlns:c16="http://schemas.microsoft.com/office/drawing/2014/chart" uri="{C3380CC4-5D6E-409C-BE32-E72D297353CC}">
                  <c16:uniqueId val="{00000004-0B7F-43C2-9B8D-6883307A0014}"/>
                </c:ext>
                <c:ext xmlns:c15="http://schemas.microsoft.com/office/drawing/2012/chart" uri="{CE6537A1-D6FC-4f65-9D91-7224C49458BB}"/>
              </c:extLst>
            </c:dLbl>
            <c:dLbl>
              <c:idx val="2"/>
              <c:delete val="1"/>
              <c:extLst xmlns:c16r2="http://schemas.microsoft.com/office/drawing/2015/06/chart">
                <c:ext xmlns:c16="http://schemas.microsoft.com/office/drawing/2014/chart" uri="{C3380CC4-5D6E-409C-BE32-E72D297353CC}">
                  <c16:uniqueId val="{00000005-0B7F-43C2-9B8D-6883307A0014}"/>
                </c:ext>
                <c:ext xmlns:c15="http://schemas.microsoft.com/office/drawing/2012/chart" uri="{CE6537A1-D6FC-4f65-9D91-7224C49458BB}"/>
              </c:extLst>
            </c:dLbl>
            <c:dLbl>
              <c:idx val="3"/>
              <c:delete val="1"/>
              <c:extLst xmlns:c16r2="http://schemas.microsoft.com/office/drawing/2015/06/chart">
                <c:ext xmlns:c16="http://schemas.microsoft.com/office/drawing/2014/chart" uri="{C3380CC4-5D6E-409C-BE32-E72D297353CC}">
                  <c16:uniqueId val="{00000006-0B7F-43C2-9B8D-6883307A0014}"/>
                </c:ex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'9gr'!#REF!</c:f>
              <c:numCache>
                <c:formatCode>General</c:formatCode>
                <c:ptCount val="1"/>
                <c:pt idx="0">
                  <c:v>1</c:v>
                </c:pt>
              </c:numCache>
            </c:numRef>
          </c:val>
          <c:extLst xmlns:c16r2="http://schemas.microsoft.com/office/drawing/2015/06/chart">
            <c:ext xmlns:c16="http://schemas.microsoft.com/office/drawing/2014/chart" uri="{C3380CC4-5D6E-409C-BE32-E72D297353CC}">
              <c16:uniqueId val="{00000007-0B7F-43C2-9B8D-6883307A0014}"/>
            </c:ext>
            <c:ext xmlns:c15="http://schemas.microsoft.com/office/drawing/2012/chart" uri="{02D57815-91ED-43cb-92C2-25804820EDAC}">
              <c15:filteredSeriesTitle>
                <c15:tx>
                  <c:strRef>
                    <c:extLst xmlns:c16="http://schemas.microsoft.com/office/drawing/2014/chart" xmlns:c16r2="http://schemas.microsoft.com/office/drawing/2015/06/chart">
                      <c:ext uri="{02D57815-91ED-43cb-92C2-25804820EDAC}">
                        <c15:formulaRef>
                          <c15:sqref>'9gr'!#REF!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xmlns:c16r2="http://schemas.microsoft.com/office/drawing/2015/06/chart">
                      <c:ext uri="{02D57815-91ED-43cb-92C2-25804820EDAC}">
                        <c15:formulaRef>
                          <c15:sqref>'9gr'!#REF!</c15:sqref>
                        </c15:formulaRef>
                      </c:ext>
                    </c:extLst>
                  </c:multiLvlStrRef>
                </c15:cat>
              </c15:filteredCategoryTitle>
            </c:ext>
          </c:extLst>
        </c:ser>
        <c:dLbls>
          <c:showLegendKey val="0"/>
          <c:showVal val="0"/>
          <c:showCatName val="0"/>
          <c:showSerName val="0"/>
          <c:showPercent val="0"/>
          <c:showBubbleSize val="0"/>
        </c:dLbls>
        <c:gapWidth val="150"/>
        <c:overlap val="100"/>
        <c:axId val="421741792"/>
        <c:axId val="421738264"/>
      </c:barChart>
      <c:catAx>
        <c:axId val="4217417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1738264"/>
        <c:crosses val="autoZero"/>
        <c:auto val="1"/>
        <c:lblAlgn val="ctr"/>
        <c:lblOffset val="100"/>
        <c:noMultiLvlLbl val="0"/>
      </c:catAx>
      <c:valAx>
        <c:axId val="421738264"/>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17417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'9gr'!$C$34</c:f>
              <c:strCache>
                <c:ptCount val="1"/>
                <c:pt idx="0">
                  <c:v>Women</c:v>
                </c:pt>
              </c:strCache>
            </c:strRef>
          </c:tx>
          <c:spPr>
            <a:solidFill>
              <a:srgbClr val="FFC000"/>
            </a:solidFill>
            <a:ln>
              <a:noFill/>
            </a:ln>
            <a:effectLst/>
          </c:spPr>
          <c:invertIfNegative val="0"/>
          <c:dLbls>
            <c:dLbl>
              <c:idx val="1"/>
              <c:delete val="1"/>
              <c:extLst xmlns:c16r2="http://schemas.microsoft.com/office/drawing/2015/06/chart">
                <c:ext xmlns:c16="http://schemas.microsoft.com/office/drawing/2014/chart" uri="{C3380CC4-5D6E-409C-BE32-E72D297353CC}">
                  <c16:uniqueId val="{00000000-D5E7-4F15-9290-E9CAE0E9C23F}"/>
                </c:ext>
                <c:ext xmlns:c15="http://schemas.microsoft.com/office/drawing/2012/chart" uri="{CE6537A1-D6FC-4f65-9D91-7224C49458BB}"/>
              </c:extLst>
            </c:dLbl>
            <c:dLbl>
              <c:idx val="2"/>
              <c:delete val="1"/>
              <c:extLst xmlns:c16r2="http://schemas.microsoft.com/office/drawing/2015/06/chart">
                <c:ext xmlns:c16="http://schemas.microsoft.com/office/drawing/2014/chart" uri="{C3380CC4-5D6E-409C-BE32-E72D297353CC}">
                  <c16:uniqueId val="{00000001-D5E7-4F15-9290-E9CAE0E9C23F}"/>
                </c:ext>
                <c:ext xmlns:c15="http://schemas.microsoft.com/office/drawing/2012/chart" uri="{CE6537A1-D6FC-4f65-9D91-7224C49458BB}"/>
              </c:extLst>
            </c:dLbl>
            <c:dLbl>
              <c:idx val="3"/>
              <c:delete val="1"/>
              <c:extLst xmlns:c16r2="http://schemas.microsoft.com/office/drawing/2015/06/chart">
                <c:ext xmlns:c16="http://schemas.microsoft.com/office/drawing/2014/chart" uri="{C3380CC4-5D6E-409C-BE32-E72D297353CC}">
                  <c16:uniqueId val="{00000002-D5E7-4F15-9290-E9CAE0E9C23F}"/>
                </c:ex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'9gr'!$D$33:$H$33</c:f>
              <c:strCache>
                <c:ptCount val="5"/>
                <c:pt idx="0">
                  <c:v>1 member</c:v>
                </c:pt>
                <c:pt idx="1">
                  <c:v>2</c:v>
                </c:pt>
                <c:pt idx="2">
                  <c:v>3</c:v>
                </c:pt>
                <c:pt idx="3">
                  <c:v>4</c:v>
                </c:pt>
                <c:pt idx="4">
                  <c:v>5+</c:v>
                </c:pt>
              </c:strCache>
            </c:strRef>
          </c:cat>
          <c:val>
            <c:numRef>
              <c:f>'9gr'!$D$34:$H$34</c:f>
              <c:numCache>
                <c:formatCode>0.0</c:formatCode>
                <c:ptCount val="5"/>
                <c:pt idx="0">
                  <c:v>60.309793381064935</c:v>
                </c:pt>
                <c:pt idx="1">
                  <c:v>29.441568679075552</c:v>
                </c:pt>
                <c:pt idx="2">
                  <c:v>23.539260073598211</c:v>
                </c:pt>
                <c:pt idx="3">
                  <c:v>14.526773347543751</c:v>
                </c:pt>
                <c:pt idx="4">
                  <c:v>16.379755551730074</c:v>
                </c:pt>
              </c:numCache>
            </c:numRef>
          </c:val>
          <c:extLst xmlns:c16r2="http://schemas.microsoft.com/office/drawing/2015/06/chart">
            <c:ext xmlns:c16="http://schemas.microsoft.com/office/drawing/2014/chart" uri="{C3380CC4-5D6E-409C-BE32-E72D297353CC}">
              <c16:uniqueId val="{00000003-D5E7-4F15-9290-E9CAE0E9C23F}"/>
            </c:ext>
          </c:extLst>
        </c:ser>
        <c:ser>
          <c:idx val="1"/>
          <c:order val="1"/>
          <c:tx>
            <c:strRef>
              <c:f>'9gr'!$C$35</c:f>
              <c:strCache>
                <c:ptCount val="1"/>
                <c:pt idx="0">
                  <c:v>Men</c:v>
                </c:pt>
              </c:strCache>
            </c:strRef>
          </c:tx>
          <c:spPr>
            <a:solidFill>
              <a:srgbClr val="77933C"/>
            </a:solidFill>
            <a:ln>
              <a:noFill/>
            </a:ln>
            <a:effectLst/>
          </c:spPr>
          <c:invertIfNegative val="0"/>
          <c:dLbls>
            <c:dLbl>
              <c:idx val="1"/>
              <c:delete val="1"/>
              <c:extLst xmlns:c16r2="http://schemas.microsoft.com/office/drawing/2015/06/chart">
                <c:ext xmlns:c16="http://schemas.microsoft.com/office/drawing/2014/chart" uri="{C3380CC4-5D6E-409C-BE32-E72D297353CC}">
                  <c16:uniqueId val="{00000004-D5E7-4F15-9290-E9CAE0E9C23F}"/>
                </c:ext>
                <c:ext xmlns:c15="http://schemas.microsoft.com/office/drawing/2012/chart" uri="{CE6537A1-D6FC-4f65-9D91-7224C49458BB}"/>
              </c:extLst>
            </c:dLbl>
            <c:dLbl>
              <c:idx val="2"/>
              <c:delete val="1"/>
              <c:extLst xmlns:c16r2="http://schemas.microsoft.com/office/drawing/2015/06/chart">
                <c:ext xmlns:c16="http://schemas.microsoft.com/office/drawing/2014/chart" uri="{C3380CC4-5D6E-409C-BE32-E72D297353CC}">
                  <c16:uniqueId val="{00000005-D5E7-4F15-9290-E9CAE0E9C23F}"/>
                </c:ext>
                <c:ext xmlns:c15="http://schemas.microsoft.com/office/drawing/2012/chart" uri="{CE6537A1-D6FC-4f65-9D91-7224C49458BB}"/>
              </c:extLst>
            </c:dLbl>
            <c:dLbl>
              <c:idx val="3"/>
              <c:delete val="1"/>
              <c:extLst xmlns:c16r2="http://schemas.microsoft.com/office/drawing/2015/06/chart">
                <c:ext xmlns:c16="http://schemas.microsoft.com/office/drawing/2014/chart" uri="{C3380CC4-5D6E-409C-BE32-E72D297353CC}">
                  <c16:uniqueId val="{00000006-D5E7-4F15-9290-E9CAE0E9C23F}"/>
                </c:ex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'9gr'!$D$33:$H$33</c:f>
              <c:strCache>
                <c:ptCount val="5"/>
                <c:pt idx="0">
                  <c:v>1 member</c:v>
                </c:pt>
                <c:pt idx="1">
                  <c:v>2</c:v>
                </c:pt>
                <c:pt idx="2">
                  <c:v>3</c:v>
                </c:pt>
                <c:pt idx="3">
                  <c:v>4</c:v>
                </c:pt>
                <c:pt idx="4">
                  <c:v>5+</c:v>
                </c:pt>
              </c:strCache>
            </c:strRef>
          </c:cat>
          <c:val>
            <c:numRef>
              <c:f>'9gr'!$D$35:$H$35</c:f>
              <c:numCache>
                <c:formatCode>0.0</c:formatCode>
                <c:ptCount val="5"/>
                <c:pt idx="0">
                  <c:v>39.690206618935058</c:v>
                </c:pt>
                <c:pt idx="1">
                  <c:v>70.558431320924441</c:v>
                </c:pt>
                <c:pt idx="2">
                  <c:v>76.460739926401786</c:v>
                </c:pt>
                <c:pt idx="3">
                  <c:v>85.473226652456262</c:v>
                </c:pt>
                <c:pt idx="4">
                  <c:v>83.620244448269929</c:v>
                </c:pt>
              </c:numCache>
            </c:numRef>
          </c:val>
          <c:extLst xmlns:c16r2="http://schemas.microsoft.com/office/drawing/2015/06/chart">
            <c:ext xmlns:c16="http://schemas.microsoft.com/office/drawing/2014/chart" uri="{C3380CC4-5D6E-409C-BE32-E72D297353CC}">
              <c16:uniqueId val="{00000007-D5E7-4F15-9290-E9CAE0E9C23F}"/>
            </c:ext>
          </c:extLst>
        </c:ser>
        <c:dLbls>
          <c:showLegendKey val="0"/>
          <c:showVal val="0"/>
          <c:showCatName val="0"/>
          <c:showSerName val="0"/>
          <c:showPercent val="0"/>
          <c:showBubbleSize val="0"/>
        </c:dLbls>
        <c:gapWidth val="150"/>
        <c:overlap val="100"/>
        <c:axId val="421741400"/>
        <c:axId val="421745320"/>
      </c:barChart>
      <c:catAx>
        <c:axId val="4217414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1745320"/>
        <c:crosses val="autoZero"/>
        <c:auto val="1"/>
        <c:lblAlgn val="ctr"/>
        <c:lblOffset val="100"/>
        <c:noMultiLvlLbl val="0"/>
      </c:catAx>
      <c:valAx>
        <c:axId val="421745320"/>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17414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5262311642707936E-2"/>
          <c:y val="5.371946489914136E-2"/>
          <c:w val="0.89441412093244188"/>
          <c:h val="0.7000989262980587"/>
        </c:manualLayout>
      </c:layout>
      <c:barChart>
        <c:barDir val="col"/>
        <c:grouping val="stacked"/>
        <c:varyColors val="0"/>
        <c:ser>
          <c:idx val="0"/>
          <c:order val="0"/>
          <c:tx>
            <c:v>Мушкарци</c:v>
          </c:tx>
          <c:spPr>
            <a:solidFill>
              <a:schemeClr val="accent3">
                <a:lumMod val="75000"/>
              </a:schemeClr>
            </a:solidFill>
            <a:ln w="25400">
              <a:noFill/>
            </a:ln>
          </c:spPr>
          <c:invertIfNegative val="0"/>
          <c:cat>
            <c:strLit>
              <c:ptCount val="6"/>
              <c:pt idx="0">
                <c:v>Отац с децом</c:v>
              </c:pt>
              <c:pt idx="1">
                <c:v>Ванбрачни пар без деце</c:v>
              </c:pt>
              <c:pt idx="2">
                <c:v>Ванбрачни пар с децом</c:v>
              </c:pt>
              <c:pt idx="3">
                <c:v>Брачни пар без деце</c:v>
              </c:pt>
              <c:pt idx="4">
                <c:v>Брачни пар с децом</c:v>
              </c:pt>
              <c:pt idx="5">
                <c:v>Мајка с децом</c:v>
              </c:pt>
            </c:strLit>
          </c:cat>
          <c:val>
            <c:numLit>
              <c:formatCode>General</c:formatCode>
              <c:ptCount val="6"/>
              <c:pt idx="0">
                <c:v>91.862366716818215</c:v>
              </c:pt>
              <c:pt idx="1">
                <c:v>73.840998712788348</c:v>
              </c:pt>
              <c:pt idx="2">
                <c:v>80.535816745376692</c:v>
              </c:pt>
              <c:pt idx="3">
                <c:v>91.404205591919094</c:v>
              </c:pt>
              <c:pt idx="4">
                <c:v>89.373250898645139</c:v>
              </c:pt>
              <c:pt idx="5">
                <c:v>22.656952133972734</c:v>
              </c:pt>
            </c:numLit>
          </c:val>
          <c:extLst xmlns:c16r2="http://schemas.microsoft.com/office/drawing/2015/06/chart">
            <c:ext xmlns:c16="http://schemas.microsoft.com/office/drawing/2014/chart" uri="{C3380CC4-5D6E-409C-BE32-E72D297353CC}">
              <c16:uniqueId val="{00000000-F95C-460D-A04A-BC9524D34E37}"/>
            </c:ext>
          </c:extLst>
        </c:ser>
        <c:ser>
          <c:idx val="1"/>
          <c:order val="1"/>
          <c:tx>
            <c:v>Жене</c:v>
          </c:tx>
          <c:spPr>
            <a:solidFill>
              <a:srgbClr val="FFC000"/>
            </a:solidFill>
            <a:ln w="25400">
              <a:noFill/>
            </a:ln>
          </c:spPr>
          <c:invertIfNegative val="0"/>
          <c:dLbls>
            <c:numFmt formatCode="#,##0.0" sourceLinked="0"/>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strLit>
              <c:ptCount val="6"/>
              <c:pt idx="0">
                <c:v>Отац с децом</c:v>
              </c:pt>
              <c:pt idx="1">
                <c:v>Ванбрачни пар без деце</c:v>
              </c:pt>
              <c:pt idx="2">
                <c:v>Ванбрачни пар с децом</c:v>
              </c:pt>
              <c:pt idx="3">
                <c:v>Брачни пар без деце</c:v>
              </c:pt>
              <c:pt idx="4">
                <c:v>Брачни пар с децом</c:v>
              </c:pt>
              <c:pt idx="5">
                <c:v>Мајка с децом</c:v>
              </c:pt>
            </c:strLit>
          </c:cat>
          <c:val>
            <c:numLit>
              <c:formatCode>General</c:formatCode>
              <c:ptCount val="6"/>
              <c:pt idx="0">
                <c:v>8.1376332831817866</c:v>
              </c:pt>
              <c:pt idx="1">
                <c:v>26.159001287211659</c:v>
              </c:pt>
              <c:pt idx="2">
                <c:v>19.464183254623293</c:v>
              </c:pt>
              <c:pt idx="3">
                <c:v>8.5957944080809181</c:v>
              </c:pt>
              <c:pt idx="4">
                <c:v>10.626749101354866</c:v>
              </c:pt>
              <c:pt idx="5">
                <c:v>77.343047866027277</c:v>
              </c:pt>
            </c:numLit>
          </c:val>
          <c:extLst xmlns:c16r2="http://schemas.microsoft.com/office/drawing/2015/06/chart">
            <c:ext xmlns:c16="http://schemas.microsoft.com/office/drawing/2014/chart" uri="{C3380CC4-5D6E-409C-BE32-E72D297353CC}">
              <c16:uniqueId val="{00000001-F95C-460D-A04A-BC9524D34E37}"/>
            </c:ext>
          </c:extLst>
        </c:ser>
        <c:dLbls>
          <c:showLegendKey val="0"/>
          <c:showVal val="0"/>
          <c:showCatName val="0"/>
          <c:showSerName val="0"/>
          <c:showPercent val="0"/>
          <c:showBubbleSize val="0"/>
        </c:dLbls>
        <c:gapWidth val="182"/>
        <c:overlap val="100"/>
        <c:axId val="421739440"/>
        <c:axId val="421997440"/>
      </c:barChart>
      <c:catAx>
        <c:axId val="4217394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421997440"/>
        <c:crosses val="autoZero"/>
        <c:auto val="1"/>
        <c:lblAlgn val="ctr"/>
        <c:lblOffset val="100"/>
        <c:noMultiLvlLbl val="0"/>
      </c:catAx>
      <c:valAx>
        <c:axId val="421997440"/>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ln w="9525">
            <a:noFill/>
          </a:ln>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421739440"/>
        <c:crosses val="autoZero"/>
        <c:crossBetween val="between"/>
        <c:majorUnit val="20"/>
      </c:valAx>
      <c:spPr>
        <a:noFill/>
        <a:ln w="25400">
          <a:noFill/>
        </a:ln>
      </c:spPr>
    </c:plotArea>
    <c:legend>
      <c:legendPos val="b"/>
      <c:overlay val="0"/>
      <c:spPr>
        <a:noFill/>
        <a:ln w="25400">
          <a:noFill/>
        </a:ln>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0000000000001" l="0.70000000000000062" r="0.70000000000000062" t="0.750000000000001" header="0.30000000000000032" footer="0.30000000000000032"/>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3007944071803202E-2"/>
          <c:y val="4.5434886979483315E-2"/>
          <c:w val="0.88765101821972758"/>
          <c:h val="0.7000989262980587"/>
        </c:manualLayout>
      </c:layout>
      <c:barChart>
        <c:barDir val="col"/>
        <c:grouping val="stacked"/>
        <c:varyColors val="0"/>
        <c:ser>
          <c:idx val="0"/>
          <c:order val="0"/>
          <c:tx>
            <c:v>Men</c:v>
          </c:tx>
          <c:spPr>
            <a:solidFill>
              <a:schemeClr val="accent3">
                <a:lumMod val="75000"/>
              </a:schemeClr>
            </a:solidFill>
            <a:ln w="25400">
              <a:noFill/>
            </a:ln>
          </c:spPr>
          <c:invertIfNegative val="0"/>
          <c:cat>
            <c:strLit>
              <c:ptCount val="6"/>
              <c:pt idx="0">
                <c:v>Father with children</c:v>
              </c:pt>
              <c:pt idx="1">
                <c:v>Consensual union without children</c:v>
              </c:pt>
              <c:pt idx="2">
                <c:v>Consensual union with children</c:v>
              </c:pt>
              <c:pt idx="3">
                <c:v>Married couple without children</c:v>
              </c:pt>
              <c:pt idx="4">
                <c:v>Married couple with children</c:v>
              </c:pt>
              <c:pt idx="5">
                <c:v>Mother with children</c:v>
              </c:pt>
            </c:strLit>
          </c:cat>
          <c:val>
            <c:numLit>
              <c:formatCode>General</c:formatCode>
              <c:ptCount val="6"/>
              <c:pt idx="0">
                <c:v>91.862366716818215</c:v>
              </c:pt>
              <c:pt idx="1">
                <c:v>73.840998712788348</c:v>
              </c:pt>
              <c:pt idx="2">
                <c:v>80.535816745376692</c:v>
              </c:pt>
              <c:pt idx="3">
                <c:v>91.404205591919094</c:v>
              </c:pt>
              <c:pt idx="4">
                <c:v>89.373250898645139</c:v>
              </c:pt>
              <c:pt idx="5">
                <c:v>22.656952133972734</c:v>
              </c:pt>
            </c:numLit>
          </c:val>
          <c:extLst xmlns:c16r2="http://schemas.microsoft.com/office/drawing/2015/06/chart">
            <c:ext xmlns:c16="http://schemas.microsoft.com/office/drawing/2014/chart" uri="{C3380CC4-5D6E-409C-BE32-E72D297353CC}">
              <c16:uniqueId val="{00000000-FC41-4D19-BC83-FB0B425769A1}"/>
            </c:ext>
          </c:extLst>
        </c:ser>
        <c:ser>
          <c:idx val="1"/>
          <c:order val="1"/>
          <c:tx>
            <c:v>Women</c:v>
          </c:tx>
          <c:spPr>
            <a:solidFill>
              <a:srgbClr val="FFC000"/>
            </a:solidFill>
            <a:ln w="25400">
              <a:noFill/>
            </a:ln>
          </c:spPr>
          <c:invertIfNegative val="0"/>
          <c:dLbls>
            <c:numFmt formatCode="#,##0.0" sourceLinked="0"/>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strLit>
              <c:ptCount val="6"/>
              <c:pt idx="0">
                <c:v>Father with children</c:v>
              </c:pt>
              <c:pt idx="1">
                <c:v>Consensual union without children</c:v>
              </c:pt>
              <c:pt idx="2">
                <c:v>Consensual union with children</c:v>
              </c:pt>
              <c:pt idx="3">
                <c:v>Married couple without children</c:v>
              </c:pt>
              <c:pt idx="4">
                <c:v>Married couple with children</c:v>
              </c:pt>
              <c:pt idx="5">
                <c:v>Mother with children</c:v>
              </c:pt>
            </c:strLit>
          </c:cat>
          <c:val>
            <c:numLit>
              <c:formatCode>General</c:formatCode>
              <c:ptCount val="6"/>
              <c:pt idx="0">
                <c:v>8.1376332831817866</c:v>
              </c:pt>
              <c:pt idx="1">
                <c:v>26.159001287211659</c:v>
              </c:pt>
              <c:pt idx="2">
                <c:v>19.464183254623293</c:v>
              </c:pt>
              <c:pt idx="3">
                <c:v>8.5957944080809181</c:v>
              </c:pt>
              <c:pt idx="4">
                <c:v>10.626749101354866</c:v>
              </c:pt>
              <c:pt idx="5">
                <c:v>77.343047866027277</c:v>
              </c:pt>
            </c:numLit>
          </c:val>
          <c:extLst xmlns:c16r2="http://schemas.microsoft.com/office/drawing/2015/06/chart">
            <c:ext xmlns:c16="http://schemas.microsoft.com/office/drawing/2014/chart" uri="{C3380CC4-5D6E-409C-BE32-E72D297353CC}">
              <c16:uniqueId val="{00000001-FC41-4D19-BC83-FB0B425769A1}"/>
            </c:ext>
          </c:extLst>
        </c:ser>
        <c:dLbls>
          <c:showLegendKey val="0"/>
          <c:showVal val="0"/>
          <c:showCatName val="0"/>
          <c:showSerName val="0"/>
          <c:showPercent val="0"/>
          <c:showBubbleSize val="0"/>
        </c:dLbls>
        <c:gapWidth val="182"/>
        <c:overlap val="100"/>
        <c:axId val="421996656"/>
        <c:axId val="421997048"/>
      </c:barChart>
      <c:catAx>
        <c:axId val="4219966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421997048"/>
        <c:crosses val="autoZero"/>
        <c:auto val="1"/>
        <c:lblAlgn val="ctr"/>
        <c:lblOffset val="100"/>
        <c:noMultiLvlLbl val="0"/>
      </c:catAx>
      <c:valAx>
        <c:axId val="421997048"/>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ln w="9525">
            <a:noFill/>
          </a:ln>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1996656"/>
        <c:crosses val="autoZero"/>
        <c:crossBetween val="between"/>
        <c:majorUnit val="20"/>
      </c:valAx>
      <c:spPr>
        <a:noFill/>
        <a:ln w="25400">
          <a:noFill/>
        </a:ln>
      </c:spPr>
    </c:plotArea>
    <c:legend>
      <c:legendPos val="b"/>
      <c:overlay val="0"/>
      <c:spPr>
        <a:noFill/>
        <a:ln w="25400">
          <a:noFill/>
        </a:ln>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0000000000001" l="0.70000000000000062" r="0.70000000000000062" t="0.750000000000001" header="0.30000000000000032" footer="0.30000000000000032"/>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'11gr'!$B$12</c:f>
              <c:strCache>
                <c:ptCount val="1"/>
                <c:pt idx="0">
                  <c:v>Жене</c:v>
                </c:pt>
              </c:strCache>
            </c:strRef>
          </c:tx>
          <c:spPr>
            <a:solidFill>
              <a:srgbClr val="FFC000"/>
            </a:solidFill>
            <a:ln>
              <a:noFill/>
            </a:ln>
            <a:effectLst/>
          </c:spPr>
          <c:invertIfNegative val="0"/>
          <c:dLbls>
            <c:dLbl>
              <c:idx val="1"/>
              <c:delete val="1"/>
              <c:extLst xmlns:c16r2="http://schemas.microsoft.com/office/drawing/2015/06/chart">
                <c:ext xmlns:c16="http://schemas.microsoft.com/office/drawing/2014/chart" uri="{C3380CC4-5D6E-409C-BE32-E72D297353CC}">
                  <c16:uniqueId val="{00000002-401D-4CEE-B32D-EF5CF3F10BCF}"/>
                </c:ext>
                <c:ext xmlns:c15="http://schemas.microsoft.com/office/drawing/2012/chart" uri="{CE6537A1-D6FC-4f65-9D91-7224C49458BB}"/>
              </c:extLst>
            </c:dLbl>
            <c:dLbl>
              <c:idx val="2"/>
              <c:delete val="1"/>
              <c:extLst xmlns:c16r2="http://schemas.microsoft.com/office/drawing/2015/06/chart">
                <c:ext xmlns:c16="http://schemas.microsoft.com/office/drawing/2014/chart" uri="{C3380CC4-5D6E-409C-BE32-E72D297353CC}">
                  <c16:uniqueId val="{00000003-401D-4CEE-B32D-EF5CF3F10BCF}"/>
                </c:ex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'11gr'!$A$13:$A$16</c:f>
              <c:strCache>
                <c:ptCount val="4"/>
                <c:pt idx="0">
                  <c:v>До 30 година</c:v>
                </c:pt>
                <c:pt idx="1">
                  <c:v>30‒49</c:v>
                </c:pt>
                <c:pt idx="2">
                  <c:v>50‒64</c:v>
                </c:pt>
                <c:pt idx="3">
                  <c:v>65+</c:v>
                </c:pt>
              </c:strCache>
            </c:strRef>
          </c:cat>
          <c:val>
            <c:numRef>
              <c:f>'11gr'!$B$13:$B$16</c:f>
              <c:numCache>
                <c:formatCode>0.0</c:formatCode>
                <c:ptCount val="4"/>
                <c:pt idx="0">
                  <c:v>41.433902984117829</c:v>
                </c:pt>
                <c:pt idx="1">
                  <c:v>36.401145730967578</c:v>
                </c:pt>
                <c:pt idx="2">
                  <c:v>62.87702639569239</c:v>
                </c:pt>
                <c:pt idx="3">
                  <c:v>74.135830967435652</c:v>
                </c:pt>
              </c:numCache>
            </c:numRef>
          </c:val>
          <c:extLst xmlns:c16r2="http://schemas.microsoft.com/office/drawing/2015/06/chart">
            <c:ext xmlns:c16="http://schemas.microsoft.com/office/drawing/2014/chart" uri="{C3380CC4-5D6E-409C-BE32-E72D297353CC}">
              <c16:uniqueId val="{00000000-7704-4378-A3B6-6920D7157FE5}"/>
            </c:ext>
          </c:extLst>
        </c:ser>
        <c:ser>
          <c:idx val="1"/>
          <c:order val="1"/>
          <c:tx>
            <c:strRef>
              <c:f>'11gr'!$C$12</c:f>
              <c:strCache>
                <c:ptCount val="1"/>
                <c:pt idx="0">
                  <c:v>Мушкарци</c:v>
                </c:pt>
              </c:strCache>
            </c:strRef>
          </c:tx>
          <c:spPr>
            <a:solidFill>
              <a:schemeClr val="accent3">
                <a:lumMod val="75000"/>
              </a:schemeClr>
            </a:solidFill>
            <a:ln>
              <a:noFill/>
            </a:ln>
            <a:effectLst/>
          </c:spPr>
          <c:invertIfNegative val="0"/>
          <c:dLbls>
            <c:dLbl>
              <c:idx val="1"/>
              <c:delete val="1"/>
              <c:extLst xmlns:c16r2="http://schemas.microsoft.com/office/drawing/2015/06/chart">
                <c:ext xmlns:c16="http://schemas.microsoft.com/office/drawing/2014/chart" uri="{C3380CC4-5D6E-409C-BE32-E72D297353CC}">
                  <c16:uniqueId val="{00000000-401D-4CEE-B32D-EF5CF3F10BCF}"/>
                </c:ext>
                <c:ext xmlns:c15="http://schemas.microsoft.com/office/drawing/2012/chart" uri="{CE6537A1-D6FC-4f65-9D91-7224C49458BB}"/>
              </c:extLst>
            </c:dLbl>
            <c:dLbl>
              <c:idx val="2"/>
              <c:delete val="1"/>
              <c:extLst xmlns:c16r2="http://schemas.microsoft.com/office/drawing/2015/06/chart">
                <c:ext xmlns:c16="http://schemas.microsoft.com/office/drawing/2014/chart" uri="{C3380CC4-5D6E-409C-BE32-E72D297353CC}">
                  <c16:uniqueId val="{00000001-401D-4CEE-B32D-EF5CF3F10BCF}"/>
                </c:ex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'11gr'!$A$13:$A$16</c:f>
              <c:strCache>
                <c:ptCount val="4"/>
                <c:pt idx="0">
                  <c:v>До 30 година</c:v>
                </c:pt>
                <c:pt idx="1">
                  <c:v>30‒49</c:v>
                </c:pt>
                <c:pt idx="2">
                  <c:v>50‒64</c:v>
                </c:pt>
                <c:pt idx="3">
                  <c:v>65+</c:v>
                </c:pt>
              </c:strCache>
            </c:strRef>
          </c:cat>
          <c:val>
            <c:numRef>
              <c:f>'11gr'!$C$13:$C$16</c:f>
              <c:numCache>
                <c:formatCode>0.0</c:formatCode>
                <c:ptCount val="4"/>
                <c:pt idx="0">
                  <c:v>58.566097015882171</c:v>
                </c:pt>
                <c:pt idx="1">
                  <c:v>63.598854269032415</c:v>
                </c:pt>
                <c:pt idx="2">
                  <c:v>37.12297360430761</c:v>
                </c:pt>
                <c:pt idx="3">
                  <c:v>25.864169032564337</c:v>
                </c:pt>
              </c:numCache>
            </c:numRef>
          </c:val>
          <c:extLst xmlns:c16r2="http://schemas.microsoft.com/office/drawing/2015/06/chart">
            <c:ext xmlns:c16="http://schemas.microsoft.com/office/drawing/2014/chart" uri="{C3380CC4-5D6E-409C-BE32-E72D297353CC}">
              <c16:uniqueId val="{00000001-7704-4378-A3B6-6920D7157FE5}"/>
            </c:ext>
          </c:extLst>
        </c:ser>
        <c:dLbls>
          <c:showLegendKey val="0"/>
          <c:showVal val="0"/>
          <c:showCatName val="0"/>
          <c:showSerName val="0"/>
          <c:showPercent val="0"/>
          <c:showBubbleSize val="0"/>
        </c:dLbls>
        <c:gapWidth val="150"/>
        <c:overlap val="100"/>
        <c:axId val="421997832"/>
        <c:axId val="421993912"/>
      </c:barChart>
      <c:catAx>
        <c:axId val="4219978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1993912"/>
        <c:crosses val="autoZero"/>
        <c:auto val="1"/>
        <c:lblAlgn val="ctr"/>
        <c:lblOffset val="100"/>
        <c:noMultiLvlLbl val="0"/>
      </c:catAx>
      <c:valAx>
        <c:axId val="421993912"/>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199783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'11gr'!$D$12</c:f>
              <c:strCache>
                <c:ptCount val="1"/>
                <c:pt idx="0">
                  <c:v>Жене</c:v>
                </c:pt>
              </c:strCache>
            </c:strRef>
          </c:tx>
          <c:spPr>
            <a:solidFill>
              <a:srgbClr val="FFC000"/>
            </a:solidFill>
            <a:ln>
              <a:noFill/>
            </a:ln>
            <a:effectLst/>
          </c:spPr>
          <c:invertIfNegative val="0"/>
          <c:dLbls>
            <c:dLbl>
              <c:idx val="1"/>
              <c:delete val="1"/>
              <c:extLst xmlns:c16r2="http://schemas.microsoft.com/office/drawing/2015/06/chart">
                <c:ext xmlns:c16="http://schemas.microsoft.com/office/drawing/2014/chart" uri="{C3380CC4-5D6E-409C-BE32-E72D297353CC}">
                  <c16:uniqueId val="{00000004-93A2-4A7F-B2BA-ACBEA48A5BD8}"/>
                </c:ext>
                <c:ext xmlns:c15="http://schemas.microsoft.com/office/drawing/2012/chart" uri="{CE6537A1-D6FC-4f65-9D91-7224C49458BB}"/>
              </c:extLst>
            </c:dLbl>
            <c:dLbl>
              <c:idx val="2"/>
              <c:delete val="1"/>
              <c:extLst xmlns:c16r2="http://schemas.microsoft.com/office/drawing/2015/06/chart">
                <c:ext xmlns:c16="http://schemas.microsoft.com/office/drawing/2014/chart" uri="{C3380CC4-5D6E-409C-BE32-E72D297353CC}">
                  <c16:uniqueId val="{00000005-93A2-4A7F-B2BA-ACBEA48A5BD8}"/>
                </c:ex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'11gr'!$A$13:$A$16</c:f>
              <c:strCache>
                <c:ptCount val="4"/>
                <c:pt idx="0">
                  <c:v>До 30 година</c:v>
                </c:pt>
                <c:pt idx="1">
                  <c:v>30‒49</c:v>
                </c:pt>
                <c:pt idx="2">
                  <c:v>50‒64</c:v>
                </c:pt>
                <c:pt idx="3">
                  <c:v>65+</c:v>
                </c:pt>
              </c:strCache>
            </c:strRef>
          </c:cat>
          <c:val>
            <c:numRef>
              <c:f>'11gr'!$D$13:$D$16</c:f>
              <c:numCache>
                <c:formatCode>0.0</c:formatCode>
                <c:ptCount val="4"/>
                <c:pt idx="0">
                  <c:v>43.524237319857754</c:v>
                </c:pt>
                <c:pt idx="1">
                  <c:v>37.145883843347967</c:v>
                </c:pt>
                <c:pt idx="2">
                  <c:v>54.704596609463842</c:v>
                </c:pt>
                <c:pt idx="3">
                  <c:v>72.968959553575601</c:v>
                </c:pt>
              </c:numCache>
            </c:numRef>
          </c:val>
          <c:extLst xmlns:c16r2="http://schemas.microsoft.com/office/drawing/2015/06/chart">
            <c:ext xmlns:c16="http://schemas.microsoft.com/office/drawing/2014/chart" uri="{C3380CC4-5D6E-409C-BE32-E72D297353CC}">
              <c16:uniqueId val="{00000000-93A2-4A7F-B2BA-ACBEA48A5BD8}"/>
            </c:ext>
          </c:extLst>
        </c:ser>
        <c:ser>
          <c:idx val="1"/>
          <c:order val="1"/>
          <c:tx>
            <c:strRef>
              <c:f>'11gr'!$E$12</c:f>
              <c:strCache>
                <c:ptCount val="1"/>
                <c:pt idx="0">
                  <c:v>Мушкарци</c:v>
                </c:pt>
              </c:strCache>
            </c:strRef>
          </c:tx>
          <c:spPr>
            <a:solidFill>
              <a:schemeClr val="accent3">
                <a:lumMod val="75000"/>
              </a:schemeClr>
            </a:solidFill>
            <a:ln>
              <a:noFill/>
            </a:ln>
            <a:effectLst/>
          </c:spPr>
          <c:invertIfNegative val="0"/>
          <c:dLbls>
            <c:dLbl>
              <c:idx val="1"/>
              <c:delete val="1"/>
              <c:extLst xmlns:c16r2="http://schemas.microsoft.com/office/drawing/2015/06/chart">
                <c:ext xmlns:c16="http://schemas.microsoft.com/office/drawing/2014/chart" uri="{C3380CC4-5D6E-409C-BE32-E72D297353CC}">
                  <c16:uniqueId val="{00000002-93A2-4A7F-B2BA-ACBEA48A5BD8}"/>
                </c:ext>
                <c:ext xmlns:c15="http://schemas.microsoft.com/office/drawing/2012/chart" uri="{CE6537A1-D6FC-4f65-9D91-7224C49458BB}"/>
              </c:extLst>
            </c:dLbl>
            <c:dLbl>
              <c:idx val="2"/>
              <c:delete val="1"/>
              <c:extLst xmlns:c16r2="http://schemas.microsoft.com/office/drawing/2015/06/chart">
                <c:ext xmlns:c16="http://schemas.microsoft.com/office/drawing/2014/chart" uri="{C3380CC4-5D6E-409C-BE32-E72D297353CC}">
                  <c16:uniqueId val="{00000003-93A2-4A7F-B2BA-ACBEA48A5BD8}"/>
                </c:ex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'11gr'!$A$13:$A$16</c:f>
              <c:strCache>
                <c:ptCount val="4"/>
                <c:pt idx="0">
                  <c:v>До 30 година</c:v>
                </c:pt>
                <c:pt idx="1">
                  <c:v>30‒49</c:v>
                </c:pt>
                <c:pt idx="2">
                  <c:v>50‒64</c:v>
                </c:pt>
                <c:pt idx="3">
                  <c:v>65+</c:v>
                </c:pt>
              </c:strCache>
            </c:strRef>
          </c:cat>
          <c:val>
            <c:numRef>
              <c:f>'11gr'!$E$13:$E$16</c:f>
              <c:numCache>
                <c:formatCode>0.0</c:formatCode>
                <c:ptCount val="4"/>
                <c:pt idx="0">
                  <c:v>56.475762680142239</c:v>
                </c:pt>
                <c:pt idx="1">
                  <c:v>62.854116156652026</c:v>
                </c:pt>
                <c:pt idx="2">
                  <c:v>45.295403390536165</c:v>
                </c:pt>
                <c:pt idx="3">
                  <c:v>27.031040446424399</c:v>
                </c:pt>
              </c:numCache>
            </c:numRef>
          </c:val>
          <c:extLst xmlns:c16r2="http://schemas.microsoft.com/office/drawing/2015/06/chart">
            <c:ext xmlns:c16="http://schemas.microsoft.com/office/drawing/2014/chart" uri="{C3380CC4-5D6E-409C-BE32-E72D297353CC}">
              <c16:uniqueId val="{00000001-93A2-4A7F-B2BA-ACBEA48A5BD8}"/>
            </c:ext>
          </c:extLst>
        </c:ser>
        <c:dLbls>
          <c:showLegendKey val="0"/>
          <c:showVal val="0"/>
          <c:showCatName val="0"/>
          <c:showSerName val="0"/>
          <c:showPercent val="0"/>
          <c:showBubbleSize val="0"/>
        </c:dLbls>
        <c:gapWidth val="150"/>
        <c:overlap val="100"/>
        <c:axId val="421999008"/>
        <c:axId val="421994304"/>
      </c:barChart>
      <c:catAx>
        <c:axId val="4219990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1994304"/>
        <c:crosses val="autoZero"/>
        <c:auto val="1"/>
        <c:lblAlgn val="ctr"/>
        <c:lblOffset val="100"/>
        <c:noMultiLvlLbl val="0"/>
      </c:catAx>
      <c:valAx>
        <c:axId val="421994304"/>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199900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'11gr'!$C$51</c:f>
              <c:strCache>
                <c:ptCount val="1"/>
                <c:pt idx="0">
                  <c:v>Men</c:v>
                </c:pt>
              </c:strCache>
            </c:strRef>
          </c:tx>
          <c:spPr>
            <a:solidFill>
              <a:srgbClr val="FFC000"/>
            </a:solidFill>
            <a:ln>
              <a:noFill/>
            </a:ln>
            <a:effectLst/>
          </c:spPr>
          <c:invertIfNegative val="0"/>
          <c:dLbls>
            <c:dLbl>
              <c:idx val="1"/>
              <c:delete val="1"/>
              <c:extLst xmlns:c16r2="http://schemas.microsoft.com/office/drawing/2015/06/chart">
                <c:ext xmlns:c16="http://schemas.microsoft.com/office/drawing/2014/chart" uri="{C3380CC4-5D6E-409C-BE32-E72D297353CC}">
                  <c16:uniqueId val="{00000004-3AE1-4E77-806C-79426F3E1E7F}"/>
                </c:ext>
                <c:ext xmlns:c15="http://schemas.microsoft.com/office/drawing/2012/chart" uri="{CE6537A1-D6FC-4f65-9D91-7224C49458BB}"/>
              </c:extLst>
            </c:dLbl>
            <c:dLbl>
              <c:idx val="2"/>
              <c:delete val="1"/>
              <c:extLst xmlns:c16r2="http://schemas.microsoft.com/office/drawing/2015/06/chart">
                <c:ext xmlns:c16="http://schemas.microsoft.com/office/drawing/2014/chart" uri="{C3380CC4-5D6E-409C-BE32-E72D297353CC}">
                  <c16:uniqueId val="{00000005-3AE1-4E77-806C-79426F3E1E7F}"/>
                </c:ex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'11gr'!$A$52:$A$55</c:f>
              <c:strCache>
                <c:ptCount val="4"/>
                <c:pt idx="0">
                  <c:v>Below 30 </c:v>
                </c:pt>
                <c:pt idx="1">
                  <c:v>30-49</c:v>
                </c:pt>
                <c:pt idx="2">
                  <c:v>50-64</c:v>
                </c:pt>
                <c:pt idx="3">
                  <c:v>65+</c:v>
                </c:pt>
              </c:strCache>
            </c:strRef>
          </c:cat>
          <c:val>
            <c:numRef>
              <c:f>'11gr'!$B$52:$B$55</c:f>
              <c:numCache>
                <c:formatCode>0.0</c:formatCode>
                <c:ptCount val="4"/>
                <c:pt idx="0">
                  <c:v>41.433902984117829</c:v>
                </c:pt>
                <c:pt idx="1">
                  <c:v>36.401145730967578</c:v>
                </c:pt>
                <c:pt idx="2">
                  <c:v>62.87702639569239</c:v>
                </c:pt>
                <c:pt idx="3">
                  <c:v>74.135830967435652</c:v>
                </c:pt>
              </c:numCache>
            </c:numRef>
          </c:val>
          <c:extLst xmlns:c16r2="http://schemas.microsoft.com/office/drawing/2015/06/chart">
            <c:ext xmlns:c16="http://schemas.microsoft.com/office/drawing/2014/chart" uri="{C3380CC4-5D6E-409C-BE32-E72D297353CC}">
              <c16:uniqueId val="{00000000-3AE1-4E77-806C-79426F3E1E7F}"/>
            </c:ext>
          </c:extLst>
        </c:ser>
        <c:ser>
          <c:idx val="1"/>
          <c:order val="1"/>
          <c:tx>
            <c:strRef>
              <c:f>'11gr'!$C$51:$C$51</c:f>
              <c:strCache>
                <c:ptCount val="1"/>
                <c:pt idx="0">
                  <c:v>Men</c:v>
                </c:pt>
              </c:strCache>
            </c:strRef>
          </c:tx>
          <c:spPr>
            <a:solidFill>
              <a:srgbClr val="77933C"/>
            </a:solidFill>
            <a:ln>
              <a:noFill/>
            </a:ln>
            <a:effectLst/>
          </c:spPr>
          <c:invertIfNegative val="0"/>
          <c:dLbls>
            <c:dLbl>
              <c:idx val="1"/>
              <c:delete val="1"/>
              <c:extLst xmlns:c16r2="http://schemas.microsoft.com/office/drawing/2015/06/chart">
                <c:ext xmlns:c16="http://schemas.microsoft.com/office/drawing/2014/chart" uri="{C3380CC4-5D6E-409C-BE32-E72D297353CC}">
                  <c16:uniqueId val="{00000002-3AE1-4E77-806C-79426F3E1E7F}"/>
                </c:ext>
                <c:ext xmlns:c15="http://schemas.microsoft.com/office/drawing/2012/chart" uri="{CE6537A1-D6FC-4f65-9D91-7224C49458BB}"/>
              </c:extLst>
            </c:dLbl>
            <c:dLbl>
              <c:idx val="2"/>
              <c:delete val="1"/>
              <c:extLst xmlns:c16r2="http://schemas.microsoft.com/office/drawing/2015/06/chart">
                <c:ext xmlns:c16="http://schemas.microsoft.com/office/drawing/2014/chart" uri="{C3380CC4-5D6E-409C-BE32-E72D297353CC}">
                  <c16:uniqueId val="{00000003-3AE1-4E77-806C-79426F3E1E7F}"/>
                </c:ex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'11gr'!$A$52:$A$55</c:f>
              <c:strCache>
                <c:ptCount val="4"/>
                <c:pt idx="0">
                  <c:v>Below 30 </c:v>
                </c:pt>
                <c:pt idx="1">
                  <c:v>30-49</c:v>
                </c:pt>
                <c:pt idx="2">
                  <c:v>50-64</c:v>
                </c:pt>
                <c:pt idx="3">
                  <c:v>65+</c:v>
                </c:pt>
              </c:strCache>
            </c:strRef>
          </c:cat>
          <c:val>
            <c:numRef>
              <c:f>'11gr'!$C$52:$C$55</c:f>
              <c:numCache>
                <c:formatCode>0.0</c:formatCode>
                <c:ptCount val="4"/>
                <c:pt idx="0">
                  <c:v>58.566097015882171</c:v>
                </c:pt>
                <c:pt idx="1">
                  <c:v>63.598854269032415</c:v>
                </c:pt>
                <c:pt idx="2">
                  <c:v>37.12297360430761</c:v>
                </c:pt>
                <c:pt idx="3">
                  <c:v>25.864169032564337</c:v>
                </c:pt>
              </c:numCache>
            </c:numRef>
          </c:val>
          <c:extLst xmlns:c16r2="http://schemas.microsoft.com/office/drawing/2015/06/chart">
            <c:ext xmlns:c16="http://schemas.microsoft.com/office/drawing/2014/chart" uri="{C3380CC4-5D6E-409C-BE32-E72D297353CC}">
              <c16:uniqueId val="{00000001-3AE1-4E77-806C-79426F3E1E7F}"/>
            </c:ext>
          </c:extLst>
        </c:ser>
        <c:dLbls>
          <c:showLegendKey val="0"/>
          <c:showVal val="0"/>
          <c:showCatName val="0"/>
          <c:showSerName val="0"/>
          <c:showPercent val="0"/>
          <c:showBubbleSize val="0"/>
        </c:dLbls>
        <c:gapWidth val="150"/>
        <c:overlap val="100"/>
        <c:axId val="421992736"/>
        <c:axId val="421998616"/>
      </c:barChart>
      <c:catAx>
        <c:axId val="4219927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1998616"/>
        <c:crosses val="autoZero"/>
        <c:auto val="1"/>
        <c:lblAlgn val="ctr"/>
        <c:lblOffset val="100"/>
        <c:noMultiLvlLbl val="0"/>
      </c:catAx>
      <c:valAx>
        <c:axId val="421998616"/>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199273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'11gr'!$D$51</c:f>
              <c:strCache>
                <c:ptCount val="1"/>
                <c:pt idx="0">
                  <c:v>Women</c:v>
                </c:pt>
              </c:strCache>
            </c:strRef>
          </c:tx>
          <c:spPr>
            <a:solidFill>
              <a:srgbClr val="FFC000"/>
            </a:solidFill>
            <a:ln>
              <a:noFill/>
            </a:ln>
            <a:effectLst/>
          </c:spPr>
          <c:invertIfNegative val="0"/>
          <c:dLbls>
            <c:dLbl>
              <c:idx val="1"/>
              <c:delete val="1"/>
              <c:extLst xmlns:c16r2="http://schemas.microsoft.com/office/drawing/2015/06/chart">
                <c:ext xmlns:c16="http://schemas.microsoft.com/office/drawing/2014/chart" uri="{C3380CC4-5D6E-409C-BE32-E72D297353CC}">
                  <c16:uniqueId val="{00000004-B606-46C2-988F-378822DDF7D2}"/>
                </c:ext>
                <c:ext xmlns:c15="http://schemas.microsoft.com/office/drawing/2012/chart" uri="{CE6537A1-D6FC-4f65-9D91-7224C49458BB}"/>
              </c:extLst>
            </c:dLbl>
            <c:dLbl>
              <c:idx val="2"/>
              <c:delete val="1"/>
              <c:extLst xmlns:c16r2="http://schemas.microsoft.com/office/drawing/2015/06/chart">
                <c:ext xmlns:c16="http://schemas.microsoft.com/office/drawing/2014/chart" uri="{C3380CC4-5D6E-409C-BE32-E72D297353CC}">
                  <c16:uniqueId val="{00000005-B606-46C2-988F-378822DDF7D2}"/>
                </c:ex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'11gr'!$A$52:$A$55</c:f>
              <c:strCache>
                <c:ptCount val="4"/>
                <c:pt idx="0">
                  <c:v>Below 30 </c:v>
                </c:pt>
                <c:pt idx="1">
                  <c:v>30-49</c:v>
                </c:pt>
                <c:pt idx="2">
                  <c:v>50-64</c:v>
                </c:pt>
                <c:pt idx="3">
                  <c:v>65+</c:v>
                </c:pt>
              </c:strCache>
            </c:strRef>
          </c:cat>
          <c:val>
            <c:numRef>
              <c:f>'11gr'!$D$52:$D$55</c:f>
              <c:numCache>
                <c:formatCode>0.0</c:formatCode>
                <c:ptCount val="4"/>
                <c:pt idx="0">
                  <c:v>43.524237319857754</c:v>
                </c:pt>
                <c:pt idx="1">
                  <c:v>37.145883843347967</c:v>
                </c:pt>
                <c:pt idx="2">
                  <c:v>54.704596609463842</c:v>
                </c:pt>
                <c:pt idx="3">
                  <c:v>72.968959553575601</c:v>
                </c:pt>
              </c:numCache>
            </c:numRef>
          </c:val>
          <c:extLst xmlns:c16r2="http://schemas.microsoft.com/office/drawing/2015/06/chart">
            <c:ext xmlns:c16="http://schemas.microsoft.com/office/drawing/2014/chart" uri="{C3380CC4-5D6E-409C-BE32-E72D297353CC}">
              <c16:uniqueId val="{00000000-B606-46C2-988F-378822DDF7D2}"/>
            </c:ext>
          </c:extLst>
        </c:ser>
        <c:ser>
          <c:idx val="1"/>
          <c:order val="1"/>
          <c:tx>
            <c:strRef>
              <c:f>'11gr'!$E$51</c:f>
              <c:strCache>
                <c:ptCount val="1"/>
                <c:pt idx="0">
                  <c:v>Men</c:v>
                </c:pt>
              </c:strCache>
            </c:strRef>
          </c:tx>
          <c:spPr>
            <a:solidFill>
              <a:schemeClr val="accent3">
                <a:lumMod val="75000"/>
              </a:schemeClr>
            </a:solidFill>
            <a:ln>
              <a:noFill/>
            </a:ln>
            <a:effectLst/>
          </c:spPr>
          <c:invertIfNegative val="0"/>
          <c:dLbls>
            <c:dLbl>
              <c:idx val="1"/>
              <c:delete val="1"/>
              <c:extLst xmlns:c16r2="http://schemas.microsoft.com/office/drawing/2015/06/chart">
                <c:ext xmlns:c16="http://schemas.microsoft.com/office/drawing/2014/chart" uri="{C3380CC4-5D6E-409C-BE32-E72D297353CC}">
                  <c16:uniqueId val="{00000002-B606-46C2-988F-378822DDF7D2}"/>
                </c:ext>
                <c:ext xmlns:c15="http://schemas.microsoft.com/office/drawing/2012/chart" uri="{CE6537A1-D6FC-4f65-9D91-7224C49458BB}"/>
              </c:extLst>
            </c:dLbl>
            <c:dLbl>
              <c:idx val="2"/>
              <c:delete val="1"/>
              <c:extLst xmlns:c16r2="http://schemas.microsoft.com/office/drawing/2015/06/chart">
                <c:ext xmlns:c16="http://schemas.microsoft.com/office/drawing/2014/chart" uri="{C3380CC4-5D6E-409C-BE32-E72D297353CC}">
                  <c16:uniqueId val="{00000003-B606-46C2-988F-378822DDF7D2}"/>
                </c:ex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'11gr'!$A$52:$A$55</c:f>
              <c:strCache>
                <c:ptCount val="4"/>
                <c:pt idx="0">
                  <c:v>Below 30 </c:v>
                </c:pt>
                <c:pt idx="1">
                  <c:v>30-49</c:v>
                </c:pt>
                <c:pt idx="2">
                  <c:v>50-64</c:v>
                </c:pt>
                <c:pt idx="3">
                  <c:v>65+</c:v>
                </c:pt>
              </c:strCache>
            </c:strRef>
          </c:cat>
          <c:val>
            <c:numRef>
              <c:f>'11gr'!$E$52:$E$55</c:f>
              <c:numCache>
                <c:formatCode>0.0</c:formatCode>
                <c:ptCount val="4"/>
                <c:pt idx="0">
                  <c:v>56.475762680142239</c:v>
                </c:pt>
                <c:pt idx="1">
                  <c:v>62.854116156652026</c:v>
                </c:pt>
                <c:pt idx="2">
                  <c:v>45.295403390536165</c:v>
                </c:pt>
                <c:pt idx="3">
                  <c:v>27.031040446424399</c:v>
                </c:pt>
              </c:numCache>
            </c:numRef>
          </c:val>
          <c:extLst xmlns:c16r2="http://schemas.microsoft.com/office/drawing/2015/06/chart">
            <c:ext xmlns:c16="http://schemas.microsoft.com/office/drawing/2014/chart" uri="{C3380CC4-5D6E-409C-BE32-E72D297353CC}">
              <c16:uniqueId val="{00000001-B606-46C2-988F-378822DDF7D2}"/>
            </c:ext>
          </c:extLst>
        </c:ser>
        <c:dLbls>
          <c:showLegendKey val="0"/>
          <c:showVal val="0"/>
          <c:showCatName val="0"/>
          <c:showSerName val="0"/>
          <c:showPercent val="0"/>
          <c:showBubbleSize val="0"/>
        </c:dLbls>
        <c:gapWidth val="150"/>
        <c:overlap val="100"/>
        <c:axId val="421994696"/>
        <c:axId val="421995088"/>
      </c:barChart>
      <c:catAx>
        <c:axId val="4219946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1995088"/>
        <c:crosses val="autoZero"/>
        <c:auto val="1"/>
        <c:lblAlgn val="ctr"/>
        <c:lblOffset val="100"/>
        <c:noMultiLvlLbl val="0"/>
      </c:catAx>
      <c:valAx>
        <c:axId val="421995088"/>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19946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'12gr'!$A$8:$B$8</c:f>
              <c:strCache>
                <c:ptCount val="2"/>
                <c:pt idx="1">
                  <c:v>Жене</c:v>
                </c:pt>
              </c:strCache>
            </c:strRef>
          </c:tx>
          <c:spPr>
            <a:solidFill>
              <a:srgbClr val="FFC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'12gr'!$C$7:$G$7</c:f>
              <c:strCache>
                <c:ptCount val="5"/>
                <c:pt idx="0">
                  <c:v>Без детета</c:v>
                </c:pt>
                <c:pt idx="1">
                  <c:v>са 1</c:v>
                </c:pt>
                <c:pt idx="2">
                  <c:v>2</c:v>
                </c:pt>
                <c:pt idx="3">
                  <c:v>3</c:v>
                </c:pt>
                <c:pt idx="4">
                  <c:v>4+</c:v>
                </c:pt>
              </c:strCache>
            </c:strRef>
          </c:cat>
          <c:val>
            <c:numRef>
              <c:f>'12gr'!$C$8:$G$8</c:f>
              <c:numCache>
                <c:formatCode>0.0</c:formatCode>
                <c:ptCount val="5"/>
                <c:pt idx="0">
                  <c:v>9.9189276968046727</c:v>
                </c:pt>
                <c:pt idx="1">
                  <c:v>29.300526063833964</c:v>
                </c:pt>
                <c:pt idx="2">
                  <c:v>18.980095210061002</c:v>
                </c:pt>
                <c:pt idx="3">
                  <c:v>16.045406972063439</c:v>
                </c:pt>
                <c:pt idx="4">
                  <c:v>15.680599705840493</c:v>
                </c:pt>
              </c:numCache>
            </c:numRef>
          </c:val>
          <c:extLst xmlns:c16r2="http://schemas.microsoft.com/office/drawing/2015/06/chart">
            <c:ext xmlns:c16="http://schemas.microsoft.com/office/drawing/2014/chart" uri="{C3380CC4-5D6E-409C-BE32-E72D297353CC}">
              <c16:uniqueId val="{00000000-8A20-45C2-AA36-B26474EB2005}"/>
            </c:ext>
          </c:extLst>
        </c:ser>
        <c:ser>
          <c:idx val="1"/>
          <c:order val="1"/>
          <c:tx>
            <c:strRef>
              <c:f>'12gr'!$A$9:$B$9</c:f>
              <c:strCache>
                <c:ptCount val="2"/>
                <c:pt idx="1">
                  <c:v>Мушкарци</c:v>
                </c:pt>
              </c:strCache>
            </c:strRef>
          </c:tx>
          <c:spPr>
            <a:solidFill>
              <a:schemeClr val="accent3">
                <a:lumMod val="75000"/>
              </a:schemeClr>
            </a:solidFill>
            <a:ln>
              <a:noFill/>
            </a:ln>
            <a:effectLst/>
          </c:spPr>
          <c:invertIfNegative val="0"/>
          <c:cat>
            <c:strRef>
              <c:f>'12gr'!$C$7:$G$7</c:f>
              <c:strCache>
                <c:ptCount val="5"/>
                <c:pt idx="0">
                  <c:v>Без детета</c:v>
                </c:pt>
                <c:pt idx="1">
                  <c:v>са 1</c:v>
                </c:pt>
                <c:pt idx="2">
                  <c:v>2</c:v>
                </c:pt>
                <c:pt idx="3">
                  <c:v>3</c:v>
                </c:pt>
                <c:pt idx="4">
                  <c:v>4+</c:v>
                </c:pt>
              </c:strCache>
            </c:strRef>
          </c:cat>
          <c:val>
            <c:numRef>
              <c:f>'12gr'!$C$9:$G$9</c:f>
              <c:numCache>
                <c:formatCode>0.0</c:formatCode>
                <c:ptCount val="5"/>
                <c:pt idx="0">
                  <c:v>90.081072303195342</c:v>
                </c:pt>
                <c:pt idx="1">
                  <c:v>70.699473936166044</c:v>
                </c:pt>
                <c:pt idx="2">
                  <c:v>81.019904789938991</c:v>
                </c:pt>
                <c:pt idx="3">
                  <c:v>83.954593027936554</c:v>
                </c:pt>
                <c:pt idx="4">
                  <c:v>84.319400294159507</c:v>
                </c:pt>
              </c:numCache>
            </c:numRef>
          </c:val>
          <c:extLst xmlns:c16r2="http://schemas.microsoft.com/office/drawing/2015/06/chart">
            <c:ext xmlns:c16="http://schemas.microsoft.com/office/drawing/2014/chart" uri="{C3380CC4-5D6E-409C-BE32-E72D297353CC}">
              <c16:uniqueId val="{00000001-8A20-45C2-AA36-B26474EB2005}"/>
            </c:ext>
          </c:extLst>
        </c:ser>
        <c:dLbls>
          <c:showLegendKey val="0"/>
          <c:showVal val="0"/>
          <c:showCatName val="0"/>
          <c:showSerName val="0"/>
          <c:showPercent val="0"/>
          <c:showBubbleSize val="0"/>
        </c:dLbls>
        <c:gapWidth val="182"/>
        <c:overlap val="100"/>
        <c:axId val="421995872"/>
        <c:axId val="421999792"/>
      </c:barChart>
      <c:catAx>
        <c:axId val="4219958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1999792"/>
        <c:crosses val="autoZero"/>
        <c:auto val="1"/>
        <c:lblAlgn val="ctr"/>
        <c:lblOffset val="100"/>
        <c:noMultiLvlLbl val="0"/>
      </c:catAx>
      <c:valAx>
        <c:axId val="421999792"/>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1995872"/>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0"/>
    <c:plotArea>
      <c:layout>
        <c:manualLayout>
          <c:layoutTarget val="inner"/>
          <c:xMode val="edge"/>
          <c:yMode val="edge"/>
          <c:x val="5.003920535037723E-2"/>
          <c:y val="6.8269368426848748E-2"/>
          <c:w val="0.90506692913385756"/>
          <c:h val="0.77145025532294931"/>
        </c:manualLayout>
      </c:layout>
      <c:lineChart>
        <c:grouping val="standard"/>
        <c:varyColors val="0"/>
        <c:ser>
          <c:idx val="0"/>
          <c:order val="0"/>
          <c:tx>
            <c:strRef>
              <c:f>'3gr'!$B$2</c:f>
              <c:strCache>
                <c:ptCount val="1"/>
                <c:pt idx="0">
                  <c:v>Жене</c:v>
                </c:pt>
              </c:strCache>
            </c:strRef>
          </c:tx>
          <c:spPr>
            <a:ln>
              <a:solidFill>
                <a:schemeClr val="accent6">
                  <a:lumMod val="75000"/>
                </a:schemeClr>
              </a:solidFill>
            </a:ln>
          </c:spPr>
          <c:marker>
            <c:symbol val="none"/>
          </c:marker>
          <c:dLbls>
            <c:dLbl>
              <c:idx val="0"/>
              <c:layout>
                <c:manualLayout>
                  <c:x val="-4.4444472854179011E-2"/>
                  <c:y val="-5.5423321219519164E-2"/>
                </c:manualLayout>
              </c:layout>
              <c:spPr>
                <a:noFill/>
                <a:ln w="25400">
                  <a:noFill/>
                </a:ln>
              </c:spPr>
              <c:txPr>
                <a:bodyPr/>
                <a:lstStyle/>
                <a:p>
                  <a:pPr>
                    <a:defRPr sz="800" b="0" i="0" u="none" strike="noStrike" baseline="0">
                      <a:solidFill>
                        <a:srgbClr val="000000"/>
                      </a:solidFill>
                      <a:latin typeface="Calibri"/>
                      <a:ea typeface="Calibri"/>
                      <a:cs typeface="Calibri"/>
                    </a:defRPr>
                  </a:pPr>
                  <a:endParaRPr lang="en-US"/>
                </a:p>
              </c:txPr>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09D3-4740-9F50-67463451E2B9}"/>
                </c:ext>
                <c:ext xmlns:c15="http://schemas.microsoft.com/office/drawing/2012/chart" uri="{CE6537A1-D6FC-4f65-9D91-7224C49458BB}"/>
              </c:extLst>
            </c:dLbl>
            <c:dLbl>
              <c:idx val="1"/>
              <c:delete val="1"/>
              <c:extLst xmlns:c16r2="http://schemas.microsoft.com/office/drawing/2015/06/chart">
                <c:ext xmlns:c16="http://schemas.microsoft.com/office/drawing/2014/chart" uri="{C3380CC4-5D6E-409C-BE32-E72D297353CC}">
                  <c16:uniqueId val="{00000001-09D3-4740-9F50-67463451E2B9}"/>
                </c:ext>
                <c:ext xmlns:c15="http://schemas.microsoft.com/office/drawing/2012/chart" uri="{CE6537A1-D6FC-4f65-9D91-7224C49458BB}"/>
              </c:extLst>
            </c:dLbl>
            <c:dLbl>
              <c:idx val="2"/>
              <c:delete val="1"/>
              <c:extLst xmlns:c16r2="http://schemas.microsoft.com/office/drawing/2015/06/chart">
                <c:ext xmlns:c16="http://schemas.microsoft.com/office/drawing/2014/chart" uri="{C3380CC4-5D6E-409C-BE32-E72D297353CC}">
                  <c16:uniqueId val="{00000002-09D3-4740-9F50-67463451E2B9}"/>
                </c:ext>
                <c:ext xmlns:c15="http://schemas.microsoft.com/office/drawing/2012/chart" uri="{CE6537A1-D6FC-4f65-9D91-7224C49458BB}"/>
              </c:extLst>
            </c:dLbl>
            <c:dLbl>
              <c:idx val="3"/>
              <c:delete val="1"/>
              <c:extLst xmlns:c16r2="http://schemas.microsoft.com/office/drawing/2015/06/chart">
                <c:ext xmlns:c16="http://schemas.microsoft.com/office/drawing/2014/chart" uri="{C3380CC4-5D6E-409C-BE32-E72D297353CC}">
                  <c16:uniqueId val="{00000003-09D3-4740-9F50-67463451E2B9}"/>
                </c:ext>
                <c:ext xmlns:c15="http://schemas.microsoft.com/office/drawing/2012/chart" uri="{CE6537A1-D6FC-4f65-9D91-7224C49458BB}"/>
              </c:extLst>
            </c:dLbl>
            <c:dLbl>
              <c:idx val="4"/>
              <c:delete val="1"/>
              <c:extLst xmlns:c16r2="http://schemas.microsoft.com/office/drawing/2015/06/chart">
                <c:ext xmlns:c16="http://schemas.microsoft.com/office/drawing/2014/chart" uri="{C3380CC4-5D6E-409C-BE32-E72D297353CC}">
                  <c16:uniqueId val="{00000004-09D3-4740-9F50-67463451E2B9}"/>
                </c:ext>
                <c:ext xmlns:c15="http://schemas.microsoft.com/office/drawing/2012/chart" uri="{CE6537A1-D6FC-4f65-9D91-7224C49458BB}"/>
              </c:extLst>
            </c:dLbl>
            <c:dLbl>
              <c:idx val="5"/>
              <c:delete val="1"/>
              <c:extLst xmlns:c16r2="http://schemas.microsoft.com/office/drawing/2015/06/chart">
                <c:ext xmlns:c16="http://schemas.microsoft.com/office/drawing/2014/chart" uri="{C3380CC4-5D6E-409C-BE32-E72D297353CC}">
                  <c16:uniqueId val="{00000005-09D3-4740-9F50-67463451E2B9}"/>
                </c:ext>
                <c:ext xmlns:c15="http://schemas.microsoft.com/office/drawing/2012/chart" uri="{CE6537A1-D6FC-4f65-9D91-7224C49458BB}"/>
              </c:extLst>
            </c:dLbl>
            <c:dLbl>
              <c:idx val="6"/>
              <c:delete val="1"/>
              <c:extLst xmlns:c16r2="http://schemas.microsoft.com/office/drawing/2015/06/chart">
                <c:ext xmlns:c16="http://schemas.microsoft.com/office/drawing/2014/chart" uri="{C3380CC4-5D6E-409C-BE32-E72D297353CC}">
                  <c16:uniqueId val="{00000006-09D3-4740-9F50-67463451E2B9}"/>
                </c:ext>
                <c:ext xmlns:c15="http://schemas.microsoft.com/office/drawing/2012/chart" uri="{CE6537A1-D6FC-4f65-9D91-7224C49458BB}"/>
              </c:extLst>
            </c:dLbl>
            <c:dLbl>
              <c:idx val="7"/>
              <c:delete val="1"/>
              <c:extLst xmlns:c16r2="http://schemas.microsoft.com/office/drawing/2015/06/chart">
                <c:ext xmlns:c16="http://schemas.microsoft.com/office/drawing/2014/chart" uri="{C3380CC4-5D6E-409C-BE32-E72D297353CC}">
                  <c16:uniqueId val="{00000007-09D3-4740-9F50-67463451E2B9}"/>
                </c:ext>
                <c:ext xmlns:c15="http://schemas.microsoft.com/office/drawing/2012/chart" uri="{CE6537A1-D6FC-4f65-9D91-7224C49458BB}"/>
              </c:extLst>
            </c:dLbl>
            <c:dLbl>
              <c:idx val="8"/>
              <c:delete val="1"/>
              <c:extLst xmlns:c16r2="http://schemas.microsoft.com/office/drawing/2015/06/chart">
                <c:ext xmlns:c16="http://schemas.microsoft.com/office/drawing/2014/chart" uri="{C3380CC4-5D6E-409C-BE32-E72D297353CC}">
                  <c16:uniqueId val="{00000008-09D3-4740-9F50-67463451E2B9}"/>
                </c:ext>
                <c:ext xmlns:c15="http://schemas.microsoft.com/office/drawing/2012/chart" uri="{CE6537A1-D6FC-4f65-9D91-7224C49458BB}"/>
              </c:extLst>
            </c:dLbl>
            <c:dLbl>
              <c:idx val="9"/>
              <c:delete val="1"/>
              <c:extLst xmlns:c16r2="http://schemas.microsoft.com/office/drawing/2015/06/chart">
                <c:ext xmlns:c16="http://schemas.microsoft.com/office/drawing/2014/chart" uri="{C3380CC4-5D6E-409C-BE32-E72D297353CC}">
                  <c16:uniqueId val="{00000009-09D3-4740-9F50-67463451E2B9}"/>
                </c:ext>
                <c:ext xmlns:c15="http://schemas.microsoft.com/office/drawing/2012/chart" uri="{CE6537A1-D6FC-4f65-9D91-7224C49458BB}"/>
              </c:extLst>
            </c:dLbl>
            <c:dLbl>
              <c:idx val="10"/>
              <c:layout>
                <c:manualLayout>
                  <c:x val="-7.0356707655521461E-2"/>
                  <c:y val="-5.510333140134209E-2"/>
                </c:manualLayout>
              </c:layout>
              <c:spPr>
                <a:noFill/>
                <a:ln w="25400">
                  <a:noFill/>
                </a:ln>
              </c:spPr>
              <c:txPr>
                <a:bodyPr/>
                <a:lstStyle/>
                <a:p>
                  <a:pPr>
                    <a:defRPr sz="800" b="0" i="0" u="none" strike="noStrike" baseline="0">
                      <a:solidFill>
                        <a:srgbClr val="000000"/>
                      </a:solidFill>
                      <a:latin typeface="Calibri"/>
                      <a:ea typeface="Calibri"/>
                      <a:cs typeface="Calibri"/>
                    </a:defRPr>
                  </a:pPr>
                  <a:endParaRPr lang="en-US"/>
                </a:p>
              </c:txPr>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A-09D3-4740-9F50-67463451E2B9}"/>
                </c:ext>
                <c:ext xmlns:c15="http://schemas.microsoft.com/office/drawing/2012/chart" uri="{CE6537A1-D6FC-4f65-9D91-7224C49458BB}"/>
              </c:extLst>
            </c:dLbl>
            <c:spPr>
              <a:noFill/>
              <a:ln w="25400">
                <a:noFill/>
              </a:ln>
            </c:spPr>
            <c:txPr>
              <a:bodyPr wrap="square" lIns="38100" tIns="19050" rIns="38100" bIns="19050" anchor="ctr">
                <a:spAutoFit/>
              </a:bodyPr>
              <a:lstStyle/>
              <a:p>
                <a:pPr>
                  <a:defRPr sz="800" b="0" i="0" u="none" strike="noStrike" baseline="0">
                    <a:solidFill>
                      <a:srgbClr val="000000"/>
                    </a:solidFill>
                    <a:latin typeface="Calibri"/>
                    <a:ea typeface="Calibri"/>
                    <a:cs typeface="Calibri"/>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'3gr'!$A$3:$A$13</c:f>
              <c:strCache>
                <c:ptCount val="11"/>
                <c:pt idx="0">
                  <c:v>1921</c:v>
                </c:pt>
                <c:pt idx="1">
                  <c:v>1931</c:v>
                </c:pt>
                <c:pt idx="2">
                  <c:v>1948</c:v>
                </c:pt>
                <c:pt idx="3">
                  <c:v>1953</c:v>
                </c:pt>
                <c:pt idx="4">
                  <c:v>1961</c:v>
                </c:pt>
                <c:pt idx="5">
                  <c:v>1971</c:v>
                </c:pt>
                <c:pt idx="6">
                  <c:v>1981</c:v>
                </c:pt>
                <c:pt idx="7">
                  <c:v>1991</c:v>
                </c:pt>
                <c:pt idx="8">
                  <c:v>2002</c:v>
                </c:pt>
                <c:pt idx="9">
                  <c:v>2011</c:v>
                </c:pt>
                <c:pt idx="10">
                  <c:v>2019 1</c:v>
                </c:pt>
              </c:strCache>
            </c:strRef>
          </c:cat>
          <c:val>
            <c:numRef>
              <c:f>'3gr'!$B$3:$B$13</c:f>
              <c:numCache>
                <c:formatCode>0.0</c:formatCode>
                <c:ptCount val="11"/>
                <c:pt idx="0">
                  <c:v>28.3</c:v>
                </c:pt>
                <c:pt idx="1">
                  <c:v>27.9</c:v>
                </c:pt>
                <c:pt idx="2">
                  <c:v>30.2</c:v>
                </c:pt>
                <c:pt idx="3">
                  <c:v>30.8</c:v>
                </c:pt>
                <c:pt idx="4">
                  <c:v>32.1</c:v>
                </c:pt>
                <c:pt idx="5">
                  <c:v>34.5</c:v>
                </c:pt>
                <c:pt idx="6">
                  <c:v>36.299999999999997</c:v>
                </c:pt>
                <c:pt idx="7">
                  <c:v>38</c:v>
                </c:pt>
                <c:pt idx="8">
                  <c:v>41.5</c:v>
                </c:pt>
                <c:pt idx="9">
                  <c:v>43.5</c:v>
                </c:pt>
                <c:pt idx="10">
                  <c:v>44.7</c:v>
                </c:pt>
              </c:numCache>
            </c:numRef>
          </c:val>
          <c:smooth val="0"/>
          <c:extLst xmlns:c16r2="http://schemas.microsoft.com/office/drawing/2015/06/chart">
            <c:ext xmlns:c16="http://schemas.microsoft.com/office/drawing/2014/chart" uri="{C3380CC4-5D6E-409C-BE32-E72D297353CC}">
              <c16:uniqueId val="{0000000B-09D3-4740-9F50-67463451E2B9}"/>
            </c:ext>
          </c:extLst>
        </c:ser>
        <c:ser>
          <c:idx val="1"/>
          <c:order val="1"/>
          <c:tx>
            <c:strRef>
              <c:f>'3gr'!$C$2</c:f>
              <c:strCache>
                <c:ptCount val="1"/>
                <c:pt idx="0">
                  <c:v>Мушкарци</c:v>
                </c:pt>
              </c:strCache>
            </c:strRef>
          </c:tx>
          <c:spPr>
            <a:ln>
              <a:solidFill>
                <a:srgbClr val="77933C"/>
              </a:solidFill>
            </a:ln>
          </c:spPr>
          <c:marker>
            <c:symbol val="none"/>
          </c:marker>
          <c:dLbls>
            <c:dLbl>
              <c:idx val="0"/>
              <c:layout>
                <c:manualLayout>
                  <c:x val="-4.7293898206926706E-2"/>
                  <c:y val="4.1487312674887089E-2"/>
                </c:manualLayout>
              </c:layout>
              <c:spPr>
                <a:noFill/>
                <a:ln w="25400">
                  <a:noFill/>
                </a:ln>
              </c:spPr>
              <c:txPr>
                <a:bodyPr/>
                <a:lstStyle/>
                <a:p>
                  <a:pPr>
                    <a:defRPr sz="800" b="0" i="0" u="none" strike="noStrike" baseline="0">
                      <a:solidFill>
                        <a:srgbClr val="000000"/>
                      </a:solidFill>
                      <a:latin typeface="Calibri"/>
                      <a:ea typeface="Calibri"/>
                      <a:cs typeface="Calibri"/>
                    </a:defRPr>
                  </a:pPr>
                  <a:endParaRPr lang="en-US"/>
                </a:p>
              </c:txPr>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C-09D3-4740-9F50-67463451E2B9}"/>
                </c:ext>
                <c:ext xmlns:c15="http://schemas.microsoft.com/office/drawing/2012/chart" uri="{CE6537A1-D6FC-4f65-9D91-7224C49458BB}"/>
              </c:extLst>
            </c:dLbl>
            <c:dLbl>
              <c:idx val="1"/>
              <c:delete val="1"/>
              <c:extLst xmlns:c16r2="http://schemas.microsoft.com/office/drawing/2015/06/chart">
                <c:ext xmlns:c16="http://schemas.microsoft.com/office/drawing/2014/chart" uri="{C3380CC4-5D6E-409C-BE32-E72D297353CC}">
                  <c16:uniqueId val="{0000000D-09D3-4740-9F50-67463451E2B9}"/>
                </c:ext>
                <c:ext xmlns:c15="http://schemas.microsoft.com/office/drawing/2012/chart" uri="{CE6537A1-D6FC-4f65-9D91-7224C49458BB}"/>
              </c:extLst>
            </c:dLbl>
            <c:dLbl>
              <c:idx val="2"/>
              <c:delete val="1"/>
              <c:extLst xmlns:c16r2="http://schemas.microsoft.com/office/drawing/2015/06/chart">
                <c:ext xmlns:c16="http://schemas.microsoft.com/office/drawing/2014/chart" uri="{C3380CC4-5D6E-409C-BE32-E72D297353CC}">
                  <c16:uniqueId val="{0000000E-09D3-4740-9F50-67463451E2B9}"/>
                </c:ext>
                <c:ext xmlns:c15="http://schemas.microsoft.com/office/drawing/2012/chart" uri="{CE6537A1-D6FC-4f65-9D91-7224C49458BB}"/>
              </c:extLst>
            </c:dLbl>
            <c:dLbl>
              <c:idx val="3"/>
              <c:delete val="1"/>
              <c:extLst xmlns:c16r2="http://schemas.microsoft.com/office/drawing/2015/06/chart">
                <c:ext xmlns:c16="http://schemas.microsoft.com/office/drawing/2014/chart" uri="{C3380CC4-5D6E-409C-BE32-E72D297353CC}">
                  <c16:uniqueId val="{0000000F-09D3-4740-9F50-67463451E2B9}"/>
                </c:ext>
                <c:ext xmlns:c15="http://schemas.microsoft.com/office/drawing/2012/chart" uri="{CE6537A1-D6FC-4f65-9D91-7224C49458BB}"/>
              </c:extLst>
            </c:dLbl>
            <c:dLbl>
              <c:idx val="4"/>
              <c:delete val="1"/>
              <c:extLst xmlns:c16r2="http://schemas.microsoft.com/office/drawing/2015/06/chart">
                <c:ext xmlns:c16="http://schemas.microsoft.com/office/drawing/2014/chart" uri="{C3380CC4-5D6E-409C-BE32-E72D297353CC}">
                  <c16:uniqueId val="{00000010-09D3-4740-9F50-67463451E2B9}"/>
                </c:ext>
                <c:ext xmlns:c15="http://schemas.microsoft.com/office/drawing/2012/chart" uri="{CE6537A1-D6FC-4f65-9D91-7224C49458BB}"/>
              </c:extLst>
            </c:dLbl>
            <c:dLbl>
              <c:idx val="5"/>
              <c:delete val="1"/>
              <c:extLst xmlns:c16r2="http://schemas.microsoft.com/office/drawing/2015/06/chart">
                <c:ext xmlns:c16="http://schemas.microsoft.com/office/drawing/2014/chart" uri="{C3380CC4-5D6E-409C-BE32-E72D297353CC}">
                  <c16:uniqueId val="{00000011-09D3-4740-9F50-67463451E2B9}"/>
                </c:ext>
                <c:ext xmlns:c15="http://schemas.microsoft.com/office/drawing/2012/chart" uri="{CE6537A1-D6FC-4f65-9D91-7224C49458BB}"/>
              </c:extLst>
            </c:dLbl>
            <c:dLbl>
              <c:idx val="6"/>
              <c:delete val="1"/>
              <c:extLst xmlns:c16r2="http://schemas.microsoft.com/office/drawing/2015/06/chart">
                <c:ext xmlns:c16="http://schemas.microsoft.com/office/drawing/2014/chart" uri="{C3380CC4-5D6E-409C-BE32-E72D297353CC}">
                  <c16:uniqueId val="{00000012-09D3-4740-9F50-67463451E2B9}"/>
                </c:ext>
                <c:ext xmlns:c15="http://schemas.microsoft.com/office/drawing/2012/chart" uri="{CE6537A1-D6FC-4f65-9D91-7224C49458BB}"/>
              </c:extLst>
            </c:dLbl>
            <c:dLbl>
              <c:idx val="7"/>
              <c:delete val="1"/>
              <c:extLst xmlns:c16r2="http://schemas.microsoft.com/office/drawing/2015/06/chart">
                <c:ext xmlns:c16="http://schemas.microsoft.com/office/drawing/2014/chart" uri="{C3380CC4-5D6E-409C-BE32-E72D297353CC}">
                  <c16:uniqueId val="{00000013-09D3-4740-9F50-67463451E2B9}"/>
                </c:ext>
                <c:ext xmlns:c15="http://schemas.microsoft.com/office/drawing/2012/chart" uri="{CE6537A1-D6FC-4f65-9D91-7224C49458BB}"/>
              </c:extLst>
            </c:dLbl>
            <c:dLbl>
              <c:idx val="8"/>
              <c:delete val="1"/>
              <c:extLst xmlns:c16r2="http://schemas.microsoft.com/office/drawing/2015/06/chart">
                <c:ext xmlns:c16="http://schemas.microsoft.com/office/drawing/2014/chart" uri="{C3380CC4-5D6E-409C-BE32-E72D297353CC}">
                  <c16:uniqueId val="{00000014-09D3-4740-9F50-67463451E2B9}"/>
                </c:ext>
                <c:ext xmlns:c15="http://schemas.microsoft.com/office/drawing/2012/chart" uri="{CE6537A1-D6FC-4f65-9D91-7224C49458BB}"/>
              </c:extLst>
            </c:dLbl>
            <c:dLbl>
              <c:idx val="9"/>
              <c:delete val="1"/>
              <c:extLst xmlns:c16r2="http://schemas.microsoft.com/office/drawing/2015/06/chart">
                <c:ext xmlns:c16="http://schemas.microsoft.com/office/drawing/2014/chart" uri="{C3380CC4-5D6E-409C-BE32-E72D297353CC}">
                  <c16:uniqueId val="{00000015-09D3-4740-9F50-67463451E2B9}"/>
                </c:ext>
                <c:ext xmlns:c15="http://schemas.microsoft.com/office/drawing/2012/chart" uri="{CE6537A1-D6FC-4f65-9D91-7224C49458BB}"/>
              </c:extLst>
            </c:dLbl>
            <c:dLbl>
              <c:idx val="10"/>
              <c:layout>
                <c:manualLayout>
                  <c:x val="-7.3062734873041615E-2"/>
                  <c:y val="5.9695275684787247E-2"/>
                </c:manualLayout>
              </c:layout>
              <c:spPr>
                <a:noFill/>
                <a:ln w="25400">
                  <a:noFill/>
                </a:ln>
              </c:spPr>
              <c:txPr>
                <a:bodyPr/>
                <a:lstStyle/>
                <a:p>
                  <a:pPr>
                    <a:defRPr sz="800" b="0" i="0" u="none" strike="noStrike" baseline="0">
                      <a:solidFill>
                        <a:srgbClr val="000000"/>
                      </a:solidFill>
                      <a:latin typeface="Calibri"/>
                      <a:ea typeface="Calibri"/>
                      <a:cs typeface="Calibri"/>
                    </a:defRPr>
                  </a:pPr>
                  <a:endParaRPr lang="en-US"/>
                </a:p>
              </c:txPr>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6-09D3-4740-9F50-67463451E2B9}"/>
                </c:ext>
                <c:ext xmlns:c15="http://schemas.microsoft.com/office/drawing/2012/chart" uri="{CE6537A1-D6FC-4f65-9D91-7224C49458BB}"/>
              </c:extLst>
            </c:dLbl>
            <c:spPr>
              <a:noFill/>
              <a:ln w="25400">
                <a:noFill/>
              </a:ln>
            </c:spPr>
            <c:txPr>
              <a:bodyPr wrap="square" lIns="38100" tIns="19050" rIns="38100" bIns="19050" anchor="ctr">
                <a:spAutoFit/>
              </a:bodyPr>
              <a:lstStyle/>
              <a:p>
                <a:pPr>
                  <a:defRPr sz="800" b="0" i="0" u="none" strike="noStrike" baseline="0">
                    <a:solidFill>
                      <a:srgbClr val="000000"/>
                    </a:solidFill>
                    <a:latin typeface="Calibri"/>
                    <a:ea typeface="Calibri"/>
                    <a:cs typeface="Calibri"/>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'3gr'!$A$3:$A$13</c:f>
              <c:strCache>
                <c:ptCount val="11"/>
                <c:pt idx="0">
                  <c:v>1921</c:v>
                </c:pt>
                <c:pt idx="1">
                  <c:v>1931</c:v>
                </c:pt>
                <c:pt idx="2">
                  <c:v>1948</c:v>
                </c:pt>
                <c:pt idx="3">
                  <c:v>1953</c:v>
                </c:pt>
                <c:pt idx="4">
                  <c:v>1961</c:v>
                </c:pt>
                <c:pt idx="5">
                  <c:v>1971</c:v>
                </c:pt>
                <c:pt idx="6">
                  <c:v>1981</c:v>
                </c:pt>
                <c:pt idx="7">
                  <c:v>1991</c:v>
                </c:pt>
                <c:pt idx="8">
                  <c:v>2002</c:v>
                </c:pt>
                <c:pt idx="9">
                  <c:v>2011</c:v>
                </c:pt>
                <c:pt idx="10">
                  <c:v>2019 1</c:v>
                </c:pt>
              </c:strCache>
            </c:strRef>
          </c:cat>
          <c:val>
            <c:numRef>
              <c:f>'3gr'!$C$3:$C$13</c:f>
              <c:numCache>
                <c:formatCode>0.0</c:formatCode>
                <c:ptCount val="11"/>
                <c:pt idx="0">
                  <c:v>27.4</c:v>
                </c:pt>
                <c:pt idx="1">
                  <c:v>26.6</c:v>
                </c:pt>
                <c:pt idx="2">
                  <c:v>28.4</c:v>
                </c:pt>
                <c:pt idx="3">
                  <c:v>29</c:v>
                </c:pt>
                <c:pt idx="4">
                  <c:v>30.4</c:v>
                </c:pt>
                <c:pt idx="5">
                  <c:v>32.700000000000003</c:v>
                </c:pt>
                <c:pt idx="6">
                  <c:v>34.5</c:v>
                </c:pt>
                <c:pt idx="7">
                  <c:v>35.9</c:v>
                </c:pt>
                <c:pt idx="8">
                  <c:v>39</c:v>
                </c:pt>
                <c:pt idx="9">
                  <c:v>40.799999999999997</c:v>
                </c:pt>
                <c:pt idx="10">
                  <c:v>41.9</c:v>
                </c:pt>
              </c:numCache>
            </c:numRef>
          </c:val>
          <c:smooth val="0"/>
          <c:extLst xmlns:c16r2="http://schemas.microsoft.com/office/drawing/2015/06/chart">
            <c:ext xmlns:c16="http://schemas.microsoft.com/office/drawing/2014/chart" uri="{C3380CC4-5D6E-409C-BE32-E72D297353CC}">
              <c16:uniqueId val="{00000017-09D3-4740-9F50-67463451E2B9}"/>
            </c:ext>
          </c:extLst>
        </c:ser>
        <c:dLbls>
          <c:showLegendKey val="0"/>
          <c:showVal val="0"/>
          <c:showCatName val="0"/>
          <c:showSerName val="0"/>
          <c:showPercent val="0"/>
          <c:showBubbleSize val="0"/>
        </c:dLbls>
        <c:smooth val="0"/>
        <c:axId val="226193128"/>
        <c:axId val="418790928"/>
      </c:lineChart>
      <c:catAx>
        <c:axId val="226193128"/>
        <c:scaling>
          <c:orientation val="minMax"/>
        </c:scaling>
        <c:delete val="0"/>
        <c:axPos val="b"/>
        <c:numFmt formatCode="General" sourceLinked="1"/>
        <c:majorTickMark val="out"/>
        <c:minorTickMark val="none"/>
        <c:tickLblPos val="nextTo"/>
        <c:txPr>
          <a:bodyPr rot="0" vert="horz"/>
          <a:lstStyle/>
          <a:p>
            <a:pPr>
              <a:defRPr sz="800" b="0" i="0" u="none" strike="noStrike" baseline="0">
                <a:solidFill>
                  <a:srgbClr val="000000"/>
                </a:solidFill>
                <a:latin typeface="Calibri"/>
                <a:ea typeface="Calibri"/>
                <a:cs typeface="Calibri"/>
              </a:defRPr>
            </a:pPr>
            <a:endParaRPr lang="en-US"/>
          </a:p>
        </c:txPr>
        <c:crossAx val="418790928"/>
        <c:crosses val="autoZero"/>
        <c:auto val="1"/>
        <c:lblAlgn val="ctr"/>
        <c:lblOffset val="100"/>
        <c:noMultiLvlLbl val="0"/>
      </c:catAx>
      <c:valAx>
        <c:axId val="418790928"/>
        <c:scaling>
          <c:orientation val="minMax"/>
        </c:scaling>
        <c:delete val="0"/>
        <c:axPos val="l"/>
        <c:majorGridlines/>
        <c:numFmt formatCode="0" sourceLinked="0"/>
        <c:majorTickMark val="out"/>
        <c:minorTickMark val="none"/>
        <c:tickLblPos val="nextTo"/>
        <c:txPr>
          <a:bodyPr rot="0" vert="horz"/>
          <a:lstStyle/>
          <a:p>
            <a:pPr>
              <a:defRPr sz="800" b="0" i="0" u="none" strike="noStrike" baseline="0">
                <a:solidFill>
                  <a:srgbClr val="000000"/>
                </a:solidFill>
                <a:latin typeface="Calibri"/>
                <a:ea typeface="Calibri"/>
                <a:cs typeface="Calibri"/>
              </a:defRPr>
            </a:pPr>
            <a:endParaRPr lang="en-US"/>
          </a:p>
        </c:txPr>
        <c:crossAx val="226193128"/>
        <c:crosses val="autoZero"/>
        <c:crossBetween val="between"/>
      </c:valAx>
    </c:plotArea>
    <c:legend>
      <c:legendPos val="b"/>
      <c:layout>
        <c:manualLayout>
          <c:xMode val="edge"/>
          <c:yMode val="edge"/>
          <c:x val="0.30976064017359484"/>
          <c:y val="0.90778038068302824"/>
          <c:w val="0.38047850657980103"/>
          <c:h val="8.3035730750081443E-2"/>
        </c:manualLayout>
      </c:layout>
      <c:overlay val="0"/>
      <c:txPr>
        <a:bodyPr/>
        <a:lstStyle/>
        <a:p>
          <a:pPr>
            <a:defRPr sz="1000" b="0" i="0" u="none" strike="noStrike" baseline="0">
              <a:solidFill>
                <a:srgbClr val="000000"/>
              </a:solidFill>
              <a:latin typeface="Calibri"/>
              <a:ea typeface="Calibri"/>
              <a:cs typeface="Calibri"/>
            </a:defRPr>
          </a:pPr>
          <a:endParaRPr lang="en-US"/>
        </a:p>
      </c:txPr>
    </c:legend>
    <c:plotVisOnly val="1"/>
    <c:dispBlanksAs val="gap"/>
    <c:showDLblsOverMax val="0"/>
  </c:chart>
  <c:spPr>
    <a:ln>
      <a:gradFill>
        <a:gsLst>
          <a:gs pos="0">
            <a:schemeClr val="bg1"/>
          </a:gs>
          <a:gs pos="50000">
            <a:schemeClr val="accent1">
              <a:tint val="44500"/>
              <a:satMod val="160000"/>
            </a:schemeClr>
          </a:gs>
          <a:gs pos="100000">
            <a:schemeClr val="accent1">
              <a:tint val="23500"/>
              <a:satMod val="160000"/>
            </a:schemeClr>
          </a:gs>
        </a:gsLst>
        <a:lin ang="5400000" scaled="0"/>
      </a:gradFill>
    </a:ln>
  </c:spPr>
  <c:txPr>
    <a:bodyPr/>
    <a:lstStyle/>
    <a:p>
      <a:pPr>
        <a:defRPr sz="800" b="0" i="0" u="none" strike="noStrike" baseline="0">
          <a:solidFill>
            <a:srgbClr val="000000"/>
          </a:solidFill>
          <a:latin typeface="Calibri"/>
          <a:ea typeface="Calibri"/>
          <a:cs typeface="Calibri"/>
        </a:defRPr>
      </a:pPr>
      <a:endParaRPr lang="en-US"/>
    </a:p>
  </c:txPr>
  <c:printSettings>
    <c:headerFooter/>
    <c:pageMargins b="0.75000000000000144" l="0.70000000000000062" r="0.70000000000000062" t="0.75000000000000144" header="0.30000000000000032" footer="0.30000000000000032"/>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'12gr'!$B$30</c:f>
              <c:strCache>
                <c:ptCount val="1"/>
                <c:pt idx="0">
                  <c:v>Women</c:v>
                </c:pt>
              </c:strCache>
            </c:strRef>
          </c:tx>
          <c:spPr>
            <a:solidFill>
              <a:srgbClr val="FFC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'12gr'!$C$29:$G$29</c:f>
              <c:strCache>
                <c:ptCount val="5"/>
                <c:pt idx="0">
                  <c:v>No children</c:v>
                </c:pt>
                <c:pt idx="1">
                  <c:v>1 Child</c:v>
                </c:pt>
                <c:pt idx="2">
                  <c:v>2</c:v>
                </c:pt>
                <c:pt idx="3">
                  <c:v>3</c:v>
                </c:pt>
                <c:pt idx="4">
                  <c:v>4 +</c:v>
                </c:pt>
              </c:strCache>
            </c:strRef>
          </c:cat>
          <c:val>
            <c:numRef>
              <c:f>'12gr'!$C$30:$G$30</c:f>
              <c:numCache>
                <c:formatCode>0.0</c:formatCode>
                <c:ptCount val="5"/>
                <c:pt idx="0">
                  <c:v>9.9189276968046727</c:v>
                </c:pt>
                <c:pt idx="1">
                  <c:v>29.300526063833964</c:v>
                </c:pt>
                <c:pt idx="2">
                  <c:v>18.980095210061002</c:v>
                </c:pt>
                <c:pt idx="3">
                  <c:v>16.045406972063439</c:v>
                </c:pt>
                <c:pt idx="4">
                  <c:v>15.680599705840493</c:v>
                </c:pt>
              </c:numCache>
            </c:numRef>
          </c:val>
          <c:extLst xmlns:c16r2="http://schemas.microsoft.com/office/drawing/2015/06/chart">
            <c:ext xmlns:c16="http://schemas.microsoft.com/office/drawing/2014/chart" uri="{C3380CC4-5D6E-409C-BE32-E72D297353CC}">
              <c16:uniqueId val="{00000000-99B7-408D-8012-A432C212AEC2}"/>
            </c:ext>
          </c:extLst>
        </c:ser>
        <c:ser>
          <c:idx val="1"/>
          <c:order val="1"/>
          <c:tx>
            <c:strRef>
              <c:f>'12gr'!$B$31</c:f>
              <c:strCache>
                <c:ptCount val="1"/>
                <c:pt idx="0">
                  <c:v>Men</c:v>
                </c:pt>
              </c:strCache>
            </c:strRef>
          </c:tx>
          <c:spPr>
            <a:solidFill>
              <a:schemeClr val="accent3">
                <a:lumMod val="75000"/>
              </a:schemeClr>
            </a:solidFill>
            <a:ln>
              <a:noFill/>
            </a:ln>
            <a:effectLst/>
          </c:spPr>
          <c:invertIfNegative val="0"/>
          <c:cat>
            <c:strRef>
              <c:f>'12gr'!$C$29:$G$29</c:f>
              <c:strCache>
                <c:ptCount val="5"/>
                <c:pt idx="0">
                  <c:v>No children</c:v>
                </c:pt>
                <c:pt idx="1">
                  <c:v>1 Child</c:v>
                </c:pt>
                <c:pt idx="2">
                  <c:v>2</c:v>
                </c:pt>
                <c:pt idx="3">
                  <c:v>3</c:v>
                </c:pt>
                <c:pt idx="4">
                  <c:v>4 +</c:v>
                </c:pt>
              </c:strCache>
            </c:strRef>
          </c:cat>
          <c:val>
            <c:numRef>
              <c:f>'12gr'!$C$31:$G$31</c:f>
              <c:numCache>
                <c:formatCode>0.0</c:formatCode>
                <c:ptCount val="5"/>
                <c:pt idx="0">
                  <c:v>90.081072303195342</c:v>
                </c:pt>
                <c:pt idx="1">
                  <c:v>70.699473936166044</c:v>
                </c:pt>
                <c:pt idx="2">
                  <c:v>81.019904789938991</c:v>
                </c:pt>
                <c:pt idx="3">
                  <c:v>83.954593027936554</c:v>
                </c:pt>
                <c:pt idx="4">
                  <c:v>84.319400294159507</c:v>
                </c:pt>
              </c:numCache>
            </c:numRef>
          </c:val>
          <c:extLst xmlns:c16r2="http://schemas.microsoft.com/office/drawing/2015/06/chart">
            <c:ext xmlns:c16="http://schemas.microsoft.com/office/drawing/2014/chart" uri="{C3380CC4-5D6E-409C-BE32-E72D297353CC}">
              <c16:uniqueId val="{00000003-99B7-408D-8012-A432C212AEC2}"/>
            </c:ext>
          </c:extLst>
        </c:ser>
        <c:dLbls>
          <c:showLegendKey val="0"/>
          <c:showVal val="0"/>
          <c:showCatName val="0"/>
          <c:showSerName val="0"/>
          <c:showPercent val="0"/>
          <c:showBubbleSize val="0"/>
        </c:dLbls>
        <c:gapWidth val="182"/>
        <c:overlap val="100"/>
        <c:axId val="420373112"/>
        <c:axId val="420368408"/>
      </c:barChart>
      <c:catAx>
        <c:axId val="4203731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0368408"/>
        <c:crosses val="autoZero"/>
        <c:auto val="1"/>
        <c:lblAlgn val="ctr"/>
        <c:lblOffset val="100"/>
        <c:noMultiLvlLbl val="0"/>
      </c:catAx>
      <c:valAx>
        <c:axId val="420368408"/>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0373112"/>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'13gr'!$C$9</c:f>
              <c:strCache>
                <c:ptCount val="1"/>
                <c:pt idx="0">
                  <c:v>Жене</c:v>
                </c:pt>
              </c:strCache>
            </c:strRef>
          </c:tx>
          <c:spPr>
            <a:solidFill>
              <a:srgbClr val="FFC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'13gr'!$B$10:$B$14</c:f>
              <c:strCache>
                <c:ptCount val="5"/>
                <c:pt idx="0">
                  <c:v>Неудата/неожењен</c:v>
                </c:pt>
                <c:pt idx="1">
                  <c:v>Удата/ожењен (живе заједно)</c:v>
                </c:pt>
                <c:pt idx="2">
                  <c:v>Удата/ожењен (не живе заједно)</c:v>
                </c:pt>
                <c:pt idx="3">
                  <c:v>Удовица/удовац</c:v>
                </c:pt>
                <c:pt idx="4">
                  <c:v>Разведена/разведен</c:v>
                </c:pt>
              </c:strCache>
            </c:strRef>
          </c:cat>
          <c:val>
            <c:numRef>
              <c:f>'13gr'!$C$10:$C$14</c:f>
              <c:numCache>
                <c:formatCode>0.0</c:formatCode>
                <c:ptCount val="5"/>
                <c:pt idx="0">
                  <c:v>42.533513880272729</c:v>
                </c:pt>
                <c:pt idx="1">
                  <c:v>50.070772726708235</c:v>
                </c:pt>
                <c:pt idx="2">
                  <c:v>52.240395667900493</c:v>
                </c:pt>
                <c:pt idx="3">
                  <c:v>78.4528829883252</c:v>
                </c:pt>
                <c:pt idx="4">
                  <c:v>59.660821791624173</c:v>
                </c:pt>
              </c:numCache>
            </c:numRef>
          </c:val>
          <c:extLst xmlns:c16r2="http://schemas.microsoft.com/office/drawing/2015/06/chart">
            <c:ext xmlns:c16="http://schemas.microsoft.com/office/drawing/2014/chart" uri="{C3380CC4-5D6E-409C-BE32-E72D297353CC}">
              <c16:uniqueId val="{00000000-762D-4083-AD02-143CFAF9D7C2}"/>
            </c:ext>
          </c:extLst>
        </c:ser>
        <c:ser>
          <c:idx val="1"/>
          <c:order val="1"/>
          <c:tx>
            <c:strRef>
              <c:f>'13gr'!$D$9</c:f>
              <c:strCache>
                <c:ptCount val="1"/>
                <c:pt idx="0">
                  <c:v>Мушкарци</c:v>
                </c:pt>
              </c:strCache>
            </c:strRef>
          </c:tx>
          <c:spPr>
            <a:solidFill>
              <a:schemeClr val="accent3">
                <a:lumMod val="75000"/>
              </a:schemeClr>
            </a:solidFill>
            <a:ln>
              <a:noFill/>
            </a:ln>
            <a:effectLst/>
          </c:spPr>
          <c:invertIfNegative val="0"/>
          <c:cat>
            <c:strRef>
              <c:f>'13gr'!$B$10:$B$14</c:f>
              <c:strCache>
                <c:ptCount val="5"/>
                <c:pt idx="0">
                  <c:v>Неудата/неожењен</c:v>
                </c:pt>
                <c:pt idx="1">
                  <c:v>Удата/ожењен (живе заједно)</c:v>
                </c:pt>
                <c:pt idx="2">
                  <c:v>Удата/ожењен (не живе заједно)</c:v>
                </c:pt>
                <c:pt idx="3">
                  <c:v>Удовица/удовац</c:v>
                </c:pt>
                <c:pt idx="4">
                  <c:v>Разведена/разведен</c:v>
                </c:pt>
              </c:strCache>
            </c:strRef>
          </c:cat>
          <c:val>
            <c:numRef>
              <c:f>'13gr'!$D$10:$D$14</c:f>
              <c:numCache>
                <c:formatCode>0.0</c:formatCode>
                <c:ptCount val="5"/>
                <c:pt idx="0">
                  <c:v>57.466486119727278</c:v>
                </c:pt>
                <c:pt idx="1">
                  <c:v>49.929227273291772</c:v>
                </c:pt>
                <c:pt idx="2">
                  <c:v>47.759604332099507</c:v>
                </c:pt>
                <c:pt idx="3">
                  <c:v>21.547117011674803</c:v>
                </c:pt>
                <c:pt idx="4">
                  <c:v>40.339178208375827</c:v>
                </c:pt>
              </c:numCache>
            </c:numRef>
          </c:val>
          <c:extLst xmlns:c16r2="http://schemas.microsoft.com/office/drawing/2015/06/chart">
            <c:ext xmlns:c16="http://schemas.microsoft.com/office/drawing/2014/chart" uri="{C3380CC4-5D6E-409C-BE32-E72D297353CC}">
              <c16:uniqueId val="{00000001-762D-4083-AD02-143CFAF9D7C2}"/>
            </c:ext>
          </c:extLst>
        </c:ser>
        <c:dLbls>
          <c:showLegendKey val="0"/>
          <c:showVal val="0"/>
          <c:showCatName val="0"/>
          <c:showSerName val="0"/>
          <c:showPercent val="0"/>
          <c:showBubbleSize val="0"/>
        </c:dLbls>
        <c:gapWidth val="150"/>
        <c:overlap val="100"/>
        <c:axId val="420371936"/>
        <c:axId val="420375072"/>
      </c:barChart>
      <c:catAx>
        <c:axId val="4203719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420375072"/>
        <c:crosses val="autoZero"/>
        <c:auto val="1"/>
        <c:lblAlgn val="ctr"/>
        <c:lblOffset val="100"/>
        <c:noMultiLvlLbl val="0"/>
      </c:catAx>
      <c:valAx>
        <c:axId val="420375072"/>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0371936"/>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'13gr'!$C$27</c:f>
              <c:strCache>
                <c:ptCount val="1"/>
                <c:pt idx="0">
                  <c:v>Women</c:v>
                </c:pt>
              </c:strCache>
            </c:strRef>
          </c:tx>
          <c:spPr>
            <a:solidFill>
              <a:srgbClr val="FFC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'13gr'!$B$28:$B$32</c:f>
              <c:strCache>
                <c:ptCount val="5"/>
                <c:pt idx="0">
                  <c:v>Single</c:v>
                </c:pt>
                <c:pt idx="1">
                  <c:v>Married (live together)</c:v>
                </c:pt>
                <c:pt idx="2">
                  <c:v>Married (do not live together)</c:v>
                </c:pt>
                <c:pt idx="3">
                  <c:v>Widow/widower</c:v>
                </c:pt>
                <c:pt idx="4">
                  <c:v>Divorced</c:v>
                </c:pt>
              </c:strCache>
            </c:strRef>
          </c:cat>
          <c:val>
            <c:numRef>
              <c:f>'13gr'!$C$28:$C$32</c:f>
              <c:numCache>
                <c:formatCode>0.0</c:formatCode>
                <c:ptCount val="5"/>
                <c:pt idx="0">
                  <c:v>42.533513880272729</c:v>
                </c:pt>
                <c:pt idx="1">
                  <c:v>50.070772726708235</c:v>
                </c:pt>
                <c:pt idx="2">
                  <c:v>52.240395667900493</c:v>
                </c:pt>
                <c:pt idx="3">
                  <c:v>78.4528829883252</c:v>
                </c:pt>
                <c:pt idx="4">
                  <c:v>59.660821791624173</c:v>
                </c:pt>
              </c:numCache>
            </c:numRef>
          </c:val>
          <c:extLst xmlns:c16r2="http://schemas.microsoft.com/office/drawing/2015/06/chart">
            <c:ext xmlns:c16="http://schemas.microsoft.com/office/drawing/2014/chart" uri="{C3380CC4-5D6E-409C-BE32-E72D297353CC}">
              <c16:uniqueId val="{00000000-0688-497D-A284-AF2058140D3F}"/>
            </c:ext>
          </c:extLst>
        </c:ser>
        <c:ser>
          <c:idx val="1"/>
          <c:order val="1"/>
          <c:tx>
            <c:strRef>
              <c:f>'13gr'!$D$27</c:f>
              <c:strCache>
                <c:ptCount val="1"/>
                <c:pt idx="0">
                  <c:v>Men</c:v>
                </c:pt>
              </c:strCache>
            </c:strRef>
          </c:tx>
          <c:spPr>
            <a:solidFill>
              <a:schemeClr val="accent3">
                <a:lumMod val="75000"/>
              </a:schemeClr>
            </a:solidFill>
            <a:ln>
              <a:noFill/>
            </a:ln>
            <a:effectLst/>
          </c:spPr>
          <c:invertIfNegative val="0"/>
          <c:cat>
            <c:strRef>
              <c:f>'13gr'!$B$28:$B$32</c:f>
              <c:strCache>
                <c:ptCount val="5"/>
                <c:pt idx="0">
                  <c:v>Single</c:v>
                </c:pt>
                <c:pt idx="1">
                  <c:v>Married (live together)</c:v>
                </c:pt>
                <c:pt idx="2">
                  <c:v>Married (do not live together)</c:v>
                </c:pt>
                <c:pt idx="3">
                  <c:v>Widow/widower</c:v>
                </c:pt>
                <c:pt idx="4">
                  <c:v>Divorced</c:v>
                </c:pt>
              </c:strCache>
            </c:strRef>
          </c:cat>
          <c:val>
            <c:numRef>
              <c:f>'13gr'!$D$28:$D$32</c:f>
              <c:numCache>
                <c:formatCode>0.0</c:formatCode>
                <c:ptCount val="5"/>
                <c:pt idx="0">
                  <c:v>57.466486119727278</c:v>
                </c:pt>
                <c:pt idx="1">
                  <c:v>49.929227273291772</c:v>
                </c:pt>
                <c:pt idx="2">
                  <c:v>47.759604332099507</c:v>
                </c:pt>
                <c:pt idx="3">
                  <c:v>21.547117011674803</c:v>
                </c:pt>
                <c:pt idx="4">
                  <c:v>40.339178208375827</c:v>
                </c:pt>
              </c:numCache>
            </c:numRef>
          </c:val>
          <c:extLst xmlns:c16r2="http://schemas.microsoft.com/office/drawing/2015/06/chart">
            <c:ext xmlns:c16="http://schemas.microsoft.com/office/drawing/2014/chart" uri="{C3380CC4-5D6E-409C-BE32-E72D297353CC}">
              <c16:uniqueId val="{00000001-0688-497D-A284-AF2058140D3F}"/>
            </c:ext>
          </c:extLst>
        </c:ser>
        <c:dLbls>
          <c:showLegendKey val="0"/>
          <c:showVal val="0"/>
          <c:showCatName val="0"/>
          <c:showSerName val="0"/>
          <c:showPercent val="0"/>
          <c:showBubbleSize val="0"/>
        </c:dLbls>
        <c:gapWidth val="150"/>
        <c:overlap val="100"/>
        <c:axId val="420369192"/>
        <c:axId val="420374288"/>
      </c:barChart>
      <c:catAx>
        <c:axId val="4203691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420374288"/>
        <c:crosses val="autoZero"/>
        <c:auto val="1"/>
        <c:lblAlgn val="ctr"/>
        <c:lblOffset val="100"/>
        <c:noMultiLvlLbl val="0"/>
      </c:catAx>
      <c:valAx>
        <c:axId val="420374288"/>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0369192"/>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0"/>
    <c:plotArea>
      <c:layout/>
      <c:barChart>
        <c:barDir val="col"/>
        <c:grouping val="clustered"/>
        <c:varyColors val="0"/>
        <c:ser>
          <c:idx val="0"/>
          <c:order val="0"/>
          <c:tx>
            <c:strRef>
              <c:f>'14gr'!$A$6</c:f>
              <c:strCache>
                <c:ptCount val="1"/>
                <c:pt idx="0">
                  <c:v>Жене</c:v>
                </c:pt>
              </c:strCache>
            </c:strRef>
          </c:tx>
          <c:spPr>
            <a:solidFill>
              <a:srgbClr val="FFC000"/>
            </a:solidFill>
          </c:spPr>
          <c:invertIfNegative val="0"/>
          <c:cat>
            <c:strRef>
              <c:f>'14gr'!$B$5:$N$5</c:f>
              <c:strCache>
                <c:ptCount val="13"/>
                <c:pt idx="0">
                  <c:v>15‒19</c:v>
                </c:pt>
                <c:pt idx="1">
                  <c:v>20‒24</c:v>
                </c:pt>
                <c:pt idx="2">
                  <c:v>25‒29</c:v>
                </c:pt>
                <c:pt idx="3">
                  <c:v>30‒34</c:v>
                </c:pt>
                <c:pt idx="4">
                  <c:v>35‒39</c:v>
                </c:pt>
                <c:pt idx="5">
                  <c:v>40‒44</c:v>
                </c:pt>
                <c:pt idx="6">
                  <c:v>45‒49</c:v>
                </c:pt>
                <c:pt idx="7">
                  <c:v>50‒54</c:v>
                </c:pt>
                <c:pt idx="8">
                  <c:v>55‒59</c:v>
                </c:pt>
                <c:pt idx="9">
                  <c:v>60‒64</c:v>
                </c:pt>
                <c:pt idx="10">
                  <c:v>65‒69</c:v>
                </c:pt>
                <c:pt idx="11">
                  <c:v>70‒74</c:v>
                </c:pt>
                <c:pt idx="12">
                  <c:v>75+</c:v>
                </c:pt>
              </c:strCache>
            </c:strRef>
          </c:cat>
          <c:val>
            <c:numRef>
              <c:f>'14gr'!$B$6:$N$6</c:f>
              <c:numCache>
                <c:formatCode>General</c:formatCode>
                <c:ptCount val="13"/>
                <c:pt idx="0">
                  <c:v>4.4960000000000004</c:v>
                </c:pt>
                <c:pt idx="1">
                  <c:v>12.863</c:v>
                </c:pt>
                <c:pt idx="2">
                  <c:v>19.215</c:v>
                </c:pt>
                <c:pt idx="3">
                  <c:v>19.007000000000001</c:v>
                </c:pt>
                <c:pt idx="4">
                  <c:v>15.701000000000001</c:v>
                </c:pt>
                <c:pt idx="5">
                  <c:v>12.186</c:v>
                </c:pt>
                <c:pt idx="6">
                  <c:v>10.083</c:v>
                </c:pt>
                <c:pt idx="7">
                  <c:v>8.3279999999999994</c:v>
                </c:pt>
                <c:pt idx="8">
                  <c:v>6.64</c:v>
                </c:pt>
                <c:pt idx="9">
                  <c:v>4.5609999999999999</c:v>
                </c:pt>
                <c:pt idx="10">
                  <c:v>2.2349999999999999</c:v>
                </c:pt>
                <c:pt idx="11">
                  <c:v>1.665</c:v>
                </c:pt>
                <c:pt idx="12">
                  <c:v>1.19</c:v>
                </c:pt>
              </c:numCache>
            </c:numRef>
          </c:val>
          <c:extLst xmlns:c16r2="http://schemas.microsoft.com/office/drawing/2015/06/chart">
            <c:ext xmlns:c16="http://schemas.microsoft.com/office/drawing/2014/chart" uri="{C3380CC4-5D6E-409C-BE32-E72D297353CC}">
              <c16:uniqueId val="{00000000-B021-4404-BB18-BAF3ABC35A73}"/>
            </c:ext>
          </c:extLst>
        </c:ser>
        <c:ser>
          <c:idx val="1"/>
          <c:order val="1"/>
          <c:tx>
            <c:strRef>
              <c:f>'14gr'!$A$7</c:f>
              <c:strCache>
                <c:ptCount val="1"/>
                <c:pt idx="0">
                  <c:v>Мушкарци</c:v>
                </c:pt>
              </c:strCache>
            </c:strRef>
          </c:tx>
          <c:spPr>
            <a:solidFill>
              <a:schemeClr val="accent3">
                <a:lumMod val="75000"/>
              </a:schemeClr>
            </a:solidFill>
          </c:spPr>
          <c:invertIfNegative val="0"/>
          <c:cat>
            <c:strRef>
              <c:f>'14gr'!$B$5:$N$5</c:f>
              <c:strCache>
                <c:ptCount val="13"/>
                <c:pt idx="0">
                  <c:v>15‒19</c:v>
                </c:pt>
                <c:pt idx="1">
                  <c:v>20‒24</c:v>
                </c:pt>
                <c:pt idx="2">
                  <c:v>25‒29</c:v>
                </c:pt>
                <c:pt idx="3">
                  <c:v>30‒34</c:v>
                </c:pt>
                <c:pt idx="4">
                  <c:v>35‒39</c:v>
                </c:pt>
                <c:pt idx="5">
                  <c:v>40‒44</c:v>
                </c:pt>
                <c:pt idx="6">
                  <c:v>45‒49</c:v>
                </c:pt>
                <c:pt idx="7">
                  <c:v>50‒54</c:v>
                </c:pt>
                <c:pt idx="8">
                  <c:v>55‒59</c:v>
                </c:pt>
                <c:pt idx="9">
                  <c:v>60‒64</c:v>
                </c:pt>
                <c:pt idx="10">
                  <c:v>65‒69</c:v>
                </c:pt>
                <c:pt idx="11">
                  <c:v>70‒74</c:v>
                </c:pt>
                <c:pt idx="12">
                  <c:v>75+</c:v>
                </c:pt>
              </c:strCache>
            </c:strRef>
          </c:cat>
          <c:val>
            <c:numRef>
              <c:f>'14gr'!$B$7:$N$7</c:f>
              <c:numCache>
                <c:formatCode>General</c:formatCode>
                <c:ptCount val="13"/>
                <c:pt idx="0">
                  <c:v>1.002</c:v>
                </c:pt>
                <c:pt idx="1">
                  <c:v>6.6710000000000003</c:v>
                </c:pt>
                <c:pt idx="2">
                  <c:v>15.443</c:v>
                </c:pt>
                <c:pt idx="3">
                  <c:v>19.111999999999998</c:v>
                </c:pt>
                <c:pt idx="4">
                  <c:v>16.843</c:v>
                </c:pt>
                <c:pt idx="5">
                  <c:v>14.015000000000001</c:v>
                </c:pt>
                <c:pt idx="6">
                  <c:v>12.018000000000001</c:v>
                </c:pt>
                <c:pt idx="7">
                  <c:v>10.598000000000001</c:v>
                </c:pt>
                <c:pt idx="8">
                  <c:v>9.0530000000000008</c:v>
                </c:pt>
                <c:pt idx="9">
                  <c:v>5.7949999999999999</c:v>
                </c:pt>
                <c:pt idx="10">
                  <c:v>2.8570000000000002</c:v>
                </c:pt>
                <c:pt idx="11">
                  <c:v>2.1560000000000001</c:v>
                </c:pt>
                <c:pt idx="12">
                  <c:v>2.33</c:v>
                </c:pt>
              </c:numCache>
            </c:numRef>
          </c:val>
          <c:extLst xmlns:c16r2="http://schemas.microsoft.com/office/drawing/2015/06/chart">
            <c:ext xmlns:c16="http://schemas.microsoft.com/office/drawing/2014/chart" uri="{C3380CC4-5D6E-409C-BE32-E72D297353CC}">
              <c16:uniqueId val="{00000001-B021-4404-BB18-BAF3ABC35A73}"/>
            </c:ext>
          </c:extLst>
        </c:ser>
        <c:dLbls>
          <c:showLegendKey val="0"/>
          <c:showVal val="0"/>
          <c:showCatName val="0"/>
          <c:showSerName val="0"/>
          <c:showPercent val="0"/>
          <c:showBubbleSize val="0"/>
        </c:dLbls>
        <c:gapWidth val="49"/>
        <c:axId val="420368800"/>
        <c:axId val="420370368"/>
      </c:barChart>
      <c:catAx>
        <c:axId val="420368800"/>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20370368"/>
        <c:crosses val="autoZero"/>
        <c:auto val="1"/>
        <c:lblAlgn val="ctr"/>
        <c:lblOffset val="100"/>
        <c:noMultiLvlLbl val="0"/>
      </c:catAx>
      <c:valAx>
        <c:axId val="420370368"/>
        <c:scaling>
          <c:orientation val="minMax"/>
          <c:max val="25"/>
          <c:min val="0"/>
        </c:scaling>
        <c:delete val="0"/>
        <c:axPos val="l"/>
        <c:majorGridlines/>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20368800"/>
        <c:crosses val="autoZero"/>
        <c:crossBetween val="between"/>
        <c:majorUnit val="5"/>
        <c:minorUnit val="0.4"/>
      </c:valAx>
    </c:plotArea>
    <c:legend>
      <c:legendPos val="b"/>
      <c:layout>
        <c:manualLayout>
          <c:xMode val="edge"/>
          <c:yMode val="edge"/>
          <c:x val="0.77688555445331664"/>
          <c:y val="0.19966449903254938"/>
          <c:w val="0.15290166262191984"/>
          <c:h val="0.13354246912599768"/>
        </c:manualLayout>
      </c:layout>
      <c:overlay val="0"/>
      <c:txPr>
        <a:bodyPr/>
        <a:lstStyle/>
        <a:p>
          <a:pPr>
            <a:defRPr sz="10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111" l="0.70000000000000062" r="0.70000000000000062" t="0.75000000000000111" header="0.30000000000000032" footer="0.30000000000000032"/>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0"/>
    <c:plotArea>
      <c:layout/>
      <c:barChart>
        <c:barDir val="col"/>
        <c:grouping val="clustered"/>
        <c:varyColors val="0"/>
        <c:ser>
          <c:idx val="0"/>
          <c:order val="0"/>
          <c:tx>
            <c:strRef>
              <c:f>'14gr'!$A$38</c:f>
              <c:strCache>
                <c:ptCount val="1"/>
                <c:pt idx="0">
                  <c:v>Women</c:v>
                </c:pt>
              </c:strCache>
            </c:strRef>
          </c:tx>
          <c:spPr>
            <a:solidFill>
              <a:srgbClr val="FFC000"/>
            </a:solidFill>
          </c:spPr>
          <c:invertIfNegative val="0"/>
          <c:cat>
            <c:strRef>
              <c:f>'14gr'!$B$37:$N$37</c:f>
              <c:strCache>
                <c:ptCount val="13"/>
                <c:pt idx="0">
                  <c:v>15-19</c:v>
                </c:pt>
                <c:pt idx="1">
                  <c:v>20-24</c:v>
                </c:pt>
                <c:pt idx="2">
                  <c:v>25-29</c:v>
                </c:pt>
                <c:pt idx="3">
                  <c:v>30-34</c:v>
                </c:pt>
                <c:pt idx="4">
                  <c:v>35-39</c:v>
                </c:pt>
                <c:pt idx="5">
                  <c:v>40-44</c:v>
                </c:pt>
                <c:pt idx="6">
                  <c:v>45-49</c:v>
                </c:pt>
                <c:pt idx="7">
                  <c:v>50-54</c:v>
                </c:pt>
                <c:pt idx="8">
                  <c:v>55-59</c:v>
                </c:pt>
                <c:pt idx="9">
                  <c:v>60-64</c:v>
                </c:pt>
                <c:pt idx="10">
                  <c:v>65-69</c:v>
                </c:pt>
                <c:pt idx="11">
                  <c:v>70-74</c:v>
                </c:pt>
                <c:pt idx="12">
                  <c:v>75+</c:v>
                </c:pt>
              </c:strCache>
            </c:strRef>
          </c:cat>
          <c:val>
            <c:numRef>
              <c:f>'14gr'!$B$38:$N$38</c:f>
              <c:numCache>
                <c:formatCode>General</c:formatCode>
                <c:ptCount val="13"/>
                <c:pt idx="0">
                  <c:v>4.4960000000000004</c:v>
                </c:pt>
                <c:pt idx="1">
                  <c:v>12.863</c:v>
                </c:pt>
                <c:pt idx="2">
                  <c:v>19.215</c:v>
                </c:pt>
                <c:pt idx="3">
                  <c:v>19.007000000000001</c:v>
                </c:pt>
                <c:pt idx="4">
                  <c:v>15.701000000000001</c:v>
                </c:pt>
                <c:pt idx="5">
                  <c:v>12.186</c:v>
                </c:pt>
                <c:pt idx="6">
                  <c:v>10.083</c:v>
                </c:pt>
                <c:pt idx="7">
                  <c:v>8.3279999999999994</c:v>
                </c:pt>
                <c:pt idx="8">
                  <c:v>6.64</c:v>
                </c:pt>
                <c:pt idx="9">
                  <c:v>4.5609999999999999</c:v>
                </c:pt>
                <c:pt idx="10">
                  <c:v>2.2349999999999999</c:v>
                </c:pt>
                <c:pt idx="11">
                  <c:v>1.665</c:v>
                </c:pt>
                <c:pt idx="12">
                  <c:v>1.19</c:v>
                </c:pt>
              </c:numCache>
            </c:numRef>
          </c:val>
          <c:extLst xmlns:c16r2="http://schemas.microsoft.com/office/drawing/2015/06/chart">
            <c:ext xmlns:c16="http://schemas.microsoft.com/office/drawing/2014/chart" uri="{C3380CC4-5D6E-409C-BE32-E72D297353CC}">
              <c16:uniqueId val="{00000000-8C3C-4A27-8E82-8039C6CC02A1}"/>
            </c:ext>
          </c:extLst>
        </c:ser>
        <c:ser>
          <c:idx val="1"/>
          <c:order val="1"/>
          <c:tx>
            <c:strRef>
              <c:f>'14gr'!$A$39</c:f>
              <c:strCache>
                <c:ptCount val="1"/>
                <c:pt idx="0">
                  <c:v>Men</c:v>
                </c:pt>
              </c:strCache>
            </c:strRef>
          </c:tx>
          <c:spPr>
            <a:solidFill>
              <a:srgbClr val="77933C"/>
            </a:solidFill>
          </c:spPr>
          <c:invertIfNegative val="0"/>
          <c:cat>
            <c:strRef>
              <c:f>'14gr'!$B$37:$N$37</c:f>
              <c:strCache>
                <c:ptCount val="13"/>
                <c:pt idx="0">
                  <c:v>15-19</c:v>
                </c:pt>
                <c:pt idx="1">
                  <c:v>20-24</c:v>
                </c:pt>
                <c:pt idx="2">
                  <c:v>25-29</c:v>
                </c:pt>
                <c:pt idx="3">
                  <c:v>30-34</c:v>
                </c:pt>
                <c:pt idx="4">
                  <c:v>35-39</c:v>
                </c:pt>
                <c:pt idx="5">
                  <c:v>40-44</c:v>
                </c:pt>
                <c:pt idx="6">
                  <c:v>45-49</c:v>
                </c:pt>
                <c:pt idx="7">
                  <c:v>50-54</c:v>
                </c:pt>
                <c:pt idx="8">
                  <c:v>55-59</c:v>
                </c:pt>
                <c:pt idx="9">
                  <c:v>60-64</c:v>
                </c:pt>
                <c:pt idx="10">
                  <c:v>65-69</c:v>
                </c:pt>
                <c:pt idx="11">
                  <c:v>70-74</c:v>
                </c:pt>
                <c:pt idx="12">
                  <c:v>75+</c:v>
                </c:pt>
              </c:strCache>
            </c:strRef>
          </c:cat>
          <c:val>
            <c:numRef>
              <c:f>'14gr'!$B$39:$N$39</c:f>
              <c:numCache>
                <c:formatCode>General</c:formatCode>
                <c:ptCount val="13"/>
                <c:pt idx="0">
                  <c:v>1.002</c:v>
                </c:pt>
                <c:pt idx="1">
                  <c:v>6.6710000000000003</c:v>
                </c:pt>
                <c:pt idx="2">
                  <c:v>15.443</c:v>
                </c:pt>
                <c:pt idx="3">
                  <c:v>19.111999999999998</c:v>
                </c:pt>
                <c:pt idx="4">
                  <c:v>16.843</c:v>
                </c:pt>
                <c:pt idx="5">
                  <c:v>14.015000000000001</c:v>
                </c:pt>
                <c:pt idx="6">
                  <c:v>12.018000000000001</c:v>
                </c:pt>
                <c:pt idx="7">
                  <c:v>10.598000000000001</c:v>
                </c:pt>
                <c:pt idx="8">
                  <c:v>9.0530000000000008</c:v>
                </c:pt>
                <c:pt idx="9">
                  <c:v>5.7949999999999999</c:v>
                </c:pt>
                <c:pt idx="10">
                  <c:v>2.8570000000000002</c:v>
                </c:pt>
                <c:pt idx="11">
                  <c:v>2.1560000000000001</c:v>
                </c:pt>
                <c:pt idx="12">
                  <c:v>2.33</c:v>
                </c:pt>
              </c:numCache>
            </c:numRef>
          </c:val>
          <c:extLst xmlns:c16r2="http://schemas.microsoft.com/office/drawing/2015/06/chart">
            <c:ext xmlns:c16="http://schemas.microsoft.com/office/drawing/2014/chart" uri="{C3380CC4-5D6E-409C-BE32-E72D297353CC}">
              <c16:uniqueId val="{00000001-8C3C-4A27-8E82-8039C6CC02A1}"/>
            </c:ext>
          </c:extLst>
        </c:ser>
        <c:dLbls>
          <c:showLegendKey val="0"/>
          <c:showVal val="0"/>
          <c:showCatName val="0"/>
          <c:showSerName val="0"/>
          <c:showPercent val="0"/>
          <c:showBubbleSize val="0"/>
        </c:dLbls>
        <c:gapWidth val="49"/>
        <c:axId val="420370760"/>
        <c:axId val="420371152"/>
      </c:barChart>
      <c:catAx>
        <c:axId val="420370760"/>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20371152"/>
        <c:crosses val="autoZero"/>
        <c:auto val="1"/>
        <c:lblAlgn val="ctr"/>
        <c:lblOffset val="100"/>
        <c:noMultiLvlLbl val="0"/>
      </c:catAx>
      <c:valAx>
        <c:axId val="420371152"/>
        <c:scaling>
          <c:orientation val="minMax"/>
          <c:max val="25"/>
          <c:min val="0"/>
        </c:scaling>
        <c:delete val="0"/>
        <c:axPos val="l"/>
        <c:majorGridlines/>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20370760"/>
        <c:crosses val="autoZero"/>
        <c:crossBetween val="between"/>
        <c:majorUnit val="5"/>
        <c:minorUnit val="0.4"/>
      </c:valAx>
    </c:plotArea>
    <c:legend>
      <c:legendPos val="b"/>
      <c:layout>
        <c:manualLayout>
          <c:xMode val="edge"/>
          <c:yMode val="edge"/>
          <c:x val="0.76542622109888359"/>
          <c:y val="0.19966427039374524"/>
          <c:w val="0.13758909208259026"/>
          <c:h val="0.15168310461896747"/>
        </c:manualLayout>
      </c:layout>
      <c:overlay val="0"/>
      <c:txPr>
        <a:bodyPr/>
        <a:lstStyle/>
        <a:p>
          <a:pPr>
            <a:defRPr sz="10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133" l="0.70000000000000062" r="0.70000000000000062" t="0.75000000000000133" header="0.30000000000000032" footer="0.30000000000000032"/>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0"/>
    <c:plotArea>
      <c:layout>
        <c:manualLayout>
          <c:layoutTarget val="inner"/>
          <c:xMode val="edge"/>
          <c:yMode val="edge"/>
          <c:x val="7.1988407699037624E-2"/>
          <c:y val="5.1400554097404488E-2"/>
          <c:w val="0.65480314960629971"/>
          <c:h val="0.8326195683872849"/>
        </c:manualLayout>
      </c:layout>
      <c:lineChart>
        <c:grouping val="standard"/>
        <c:varyColors val="0"/>
        <c:ser>
          <c:idx val="0"/>
          <c:order val="0"/>
          <c:tx>
            <c:strRef>
              <c:f>'15gr'!$B$6</c:f>
              <c:strCache>
                <c:ptCount val="1"/>
                <c:pt idx="0">
                  <c:v>Закључени бракови</c:v>
                </c:pt>
              </c:strCache>
            </c:strRef>
          </c:tx>
          <c:marker>
            <c:symbol val="none"/>
          </c:marker>
          <c:dLbls>
            <c:dLbl>
              <c:idx val="0"/>
              <c:layout>
                <c:manualLayout>
                  <c:x val="-3.8304075148501177E-2"/>
                  <c:y val="-5.5555555555555552E-2"/>
                </c:manualLayout>
              </c:layout>
              <c:spPr>
                <a:noFill/>
                <a:ln w="25400">
                  <a:noFill/>
                </a:ln>
              </c:spPr>
              <c:txPr>
                <a:bodyPr/>
                <a:lstStyle/>
                <a:p>
                  <a:pPr>
                    <a:defRPr sz="1000" b="0" i="0" u="none" strike="noStrike" baseline="0">
                      <a:solidFill>
                        <a:srgbClr val="000000"/>
                      </a:solidFill>
                      <a:latin typeface="Calibri"/>
                      <a:ea typeface="Calibri"/>
                      <a:cs typeface="Calibri"/>
                    </a:defRPr>
                  </a:pPr>
                  <a:endParaRPr lang="en-US"/>
                </a:p>
              </c:txPr>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C394-4045-B823-F5077596BCA7}"/>
                </c:ext>
                <c:ext xmlns:c15="http://schemas.microsoft.com/office/drawing/2012/chart" uri="{CE6537A1-D6FC-4f65-9D91-7224C49458BB}"/>
              </c:extLst>
            </c:dLbl>
            <c:dLbl>
              <c:idx val="1"/>
              <c:delete val="1"/>
              <c:extLst xmlns:c16r2="http://schemas.microsoft.com/office/drawing/2015/06/chart">
                <c:ext xmlns:c16="http://schemas.microsoft.com/office/drawing/2014/chart" uri="{C3380CC4-5D6E-409C-BE32-E72D297353CC}">
                  <c16:uniqueId val="{00000001-C394-4045-B823-F5077596BCA7}"/>
                </c:ext>
                <c:ext xmlns:c15="http://schemas.microsoft.com/office/drawing/2012/chart" uri="{CE6537A1-D6FC-4f65-9D91-7224C49458BB}"/>
              </c:extLst>
            </c:dLbl>
            <c:dLbl>
              <c:idx val="2"/>
              <c:delete val="1"/>
              <c:extLst xmlns:c16r2="http://schemas.microsoft.com/office/drawing/2015/06/chart">
                <c:ext xmlns:c16="http://schemas.microsoft.com/office/drawing/2014/chart" uri="{C3380CC4-5D6E-409C-BE32-E72D297353CC}">
                  <c16:uniqueId val="{00000002-C394-4045-B823-F5077596BCA7}"/>
                </c:ext>
                <c:ext xmlns:c15="http://schemas.microsoft.com/office/drawing/2012/chart" uri="{CE6537A1-D6FC-4f65-9D91-7224C49458BB}"/>
              </c:extLst>
            </c:dLbl>
            <c:dLbl>
              <c:idx val="3"/>
              <c:layout>
                <c:manualLayout>
                  <c:x val="-4.4912280701754487E-2"/>
                  <c:y val="-4.1666666666666664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8CAD-4580-9F2A-D4BBA930CBB0}"/>
                </c:ext>
                <c:ext xmlns:c15="http://schemas.microsoft.com/office/drawing/2012/chart" uri="{CE6537A1-D6FC-4f65-9D91-7224C49458BB}"/>
              </c:extLst>
            </c:dLbl>
            <c:spPr>
              <a:noFill/>
              <a:ln w="25400">
                <a:noFill/>
              </a:ln>
            </c:spPr>
            <c:txPr>
              <a:bodyPr wrap="square" lIns="38100" tIns="19050" rIns="38100" bIns="19050" anchor="ctr">
                <a:spAutoFit/>
              </a:bodyPr>
              <a:lstStyle/>
              <a:p>
                <a:pPr>
                  <a:defRPr sz="1000" b="0" i="0" u="none" strike="noStrike" baseline="0">
                    <a:solidFill>
                      <a:srgbClr val="000000"/>
                    </a:solidFill>
                    <a:latin typeface="Calibri"/>
                    <a:ea typeface="Calibri"/>
                    <a:cs typeface="Calibri"/>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'15gr'!$C$5:$F$5</c:f>
              <c:numCache>
                <c:formatCode>General</c:formatCode>
                <c:ptCount val="4"/>
                <c:pt idx="0">
                  <c:v>1989</c:v>
                </c:pt>
                <c:pt idx="1">
                  <c:v>1999</c:v>
                </c:pt>
                <c:pt idx="2">
                  <c:v>2009</c:v>
                </c:pt>
                <c:pt idx="3">
                  <c:v>2019</c:v>
                </c:pt>
              </c:numCache>
            </c:numRef>
          </c:cat>
          <c:val>
            <c:numRef>
              <c:f>'15gr'!$C$6:$F$6</c:f>
              <c:numCache>
                <c:formatCode>0</c:formatCode>
                <c:ptCount val="4"/>
                <c:pt idx="0">
                  <c:v>51</c:v>
                </c:pt>
                <c:pt idx="1">
                  <c:v>37</c:v>
                </c:pt>
                <c:pt idx="2">
                  <c:v>37</c:v>
                </c:pt>
                <c:pt idx="3">
                  <c:v>35</c:v>
                </c:pt>
              </c:numCache>
            </c:numRef>
          </c:val>
          <c:smooth val="0"/>
          <c:extLst xmlns:c16r2="http://schemas.microsoft.com/office/drawing/2015/06/chart">
            <c:ext xmlns:c16="http://schemas.microsoft.com/office/drawing/2014/chart" uri="{C3380CC4-5D6E-409C-BE32-E72D297353CC}">
              <c16:uniqueId val="{00000003-C394-4045-B823-F5077596BCA7}"/>
            </c:ext>
          </c:extLst>
        </c:ser>
        <c:ser>
          <c:idx val="1"/>
          <c:order val="1"/>
          <c:tx>
            <c:strRef>
              <c:f>'15gr'!$B$7</c:f>
              <c:strCache>
                <c:ptCount val="1"/>
                <c:pt idx="0">
                  <c:v>Разведени бракови</c:v>
                </c:pt>
              </c:strCache>
            </c:strRef>
          </c:tx>
          <c:marker>
            <c:symbol val="none"/>
          </c:marker>
          <c:dLbls>
            <c:dLbl>
              <c:idx val="0"/>
              <c:layout>
                <c:manualLayout>
                  <c:x val="-4.1286586545102914E-2"/>
                  <c:y val="-6.0185549722951301E-2"/>
                </c:manualLayout>
              </c:layout>
              <c:spPr>
                <a:noFill/>
                <a:ln w="25400">
                  <a:noFill/>
                </a:ln>
              </c:spPr>
              <c:txPr>
                <a:bodyPr/>
                <a:lstStyle/>
                <a:p>
                  <a:pPr>
                    <a:defRPr sz="1000" b="0" i="0" u="none" strike="noStrike" baseline="0">
                      <a:solidFill>
                        <a:srgbClr val="000000"/>
                      </a:solidFill>
                      <a:latin typeface="Calibri"/>
                      <a:ea typeface="Calibri"/>
                      <a:cs typeface="Calibri"/>
                    </a:defRPr>
                  </a:pPr>
                  <a:endParaRPr lang="en-US"/>
                </a:p>
              </c:txPr>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C394-4045-B823-F5077596BCA7}"/>
                </c:ext>
                <c:ext xmlns:c15="http://schemas.microsoft.com/office/drawing/2012/chart" uri="{CE6537A1-D6FC-4f65-9D91-7224C49458BB}"/>
              </c:extLst>
            </c:dLbl>
            <c:dLbl>
              <c:idx val="1"/>
              <c:delete val="1"/>
              <c:extLst xmlns:c16r2="http://schemas.microsoft.com/office/drawing/2015/06/chart">
                <c:ext xmlns:c16="http://schemas.microsoft.com/office/drawing/2014/chart" uri="{C3380CC4-5D6E-409C-BE32-E72D297353CC}">
                  <c16:uniqueId val="{00000005-C394-4045-B823-F5077596BCA7}"/>
                </c:ext>
                <c:ext xmlns:c15="http://schemas.microsoft.com/office/drawing/2012/chart" uri="{CE6537A1-D6FC-4f65-9D91-7224C49458BB}"/>
              </c:extLst>
            </c:dLbl>
            <c:dLbl>
              <c:idx val="2"/>
              <c:delete val="1"/>
              <c:extLst xmlns:c16r2="http://schemas.microsoft.com/office/drawing/2015/06/chart">
                <c:ext xmlns:c16="http://schemas.microsoft.com/office/drawing/2014/chart" uri="{C3380CC4-5D6E-409C-BE32-E72D297353CC}">
                  <c16:uniqueId val="{00000006-C394-4045-B823-F5077596BCA7}"/>
                </c:ext>
                <c:ext xmlns:c15="http://schemas.microsoft.com/office/drawing/2012/chart" uri="{CE6537A1-D6FC-4f65-9D91-7224C49458BB}"/>
              </c:extLst>
            </c:dLbl>
            <c:dLbl>
              <c:idx val="3"/>
              <c:layout>
                <c:manualLayout>
                  <c:x val="-3.0877192982456142E-2"/>
                  <c:y val="-6.0185185185185272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8CAD-4580-9F2A-D4BBA930CBB0}"/>
                </c:ext>
                <c:ext xmlns:c15="http://schemas.microsoft.com/office/drawing/2012/chart" uri="{CE6537A1-D6FC-4f65-9D91-7224C49458BB}"/>
              </c:extLst>
            </c:dLbl>
            <c:spPr>
              <a:noFill/>
              <a:ln w="25400">
                <a:noFill/>
              </a:ln>
            </c:spPr>
            <c:txPr>
              <a:bodyPr wrap="square" lIns="38100" tIns="19050" rIns="38100" bIns="19050" anchor="ctr">
                <a:spAutoFit/>
              </a:bodyPr>
              <a:lstStyle/>
              <a:p>
                <a:pPr>
                  <a:defRPr sz="1000" b="0" i="0" u="none" strike="noStrike" baseline="0">
                    <a:solidFill>
                      <a:srgbClr val="000000"/>
                    </a:solidFill>
                    <a:latin typeface="Calibri"/>
                    <a:ea typeface="Calibri"/>
                    <a:cs typeface="Calibri"/>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'15gr'!$C$5:$F$5</c:f>
              <c:numCache>
                <c:formatCode>General</c:formatCode>
                <c:ptCount val="4"/>
                <c:pt idx="0">
                  <c:v>1989</c:v>
                </c:pt>
                <c:pt idx="1">
                  <c:v>1999</c:v>
                </c:pt>
                <c:pt idx="2">
                  <c:v>2009</c:v>
                </c:pt>
                <c:pt idx="3">
                  <c:v>2019</c:v>
                </c:pt>
              </c:numCache>
            </c:numRef>
          </c:cat>
          <c:val>
            <c:numRef>
              <c:f>'15gr'!$C$7:$F$7</c:f>
              <c:numCache>
                <c:formatCode>0</c:formatCode>
                <c:ptCount val="4"/>
                <c:pt idx="0">
                  <c:v>11</c:v>
                </c:pt>
                <c:pt idx="1">
                  <c:v>6</c:v>
                </c:pt>
                <c:pt idx="2">
                  <c:v>9</c:v>
                </c:pt>
                <c:pt idx="3">
                  <c:v>11</c:v>
                </c:pt>
              </c:numCache>
            </c:numRef>
          </c:val>
          <c:smooth val="0"/>
          <c:extLst xmlns:c16r2="http://schemas.microsoft.com/office/drawing/2015/06/chart">
            <c:ext xmlns:c16="http://schemas.microsoft.com/office/drawing/2014/chart" uri="{C3380CC4-5D6E-409C-BE32-E72D297353CC}">
              <c16:uniqueId val="{00000007-C394-4045-B823-F5077596BCA7}"/>
            </c:ext>
          </c:extLst>
        </c:ser>
        <c:dLbls>
          <c:showLegendKey val="0"/>
          <c:showVal val="0"/>
          <c:showCatName val="0"/>
          <c:showSerName val="0"/>
          <c:showPercent val="0"/>
          <c:showBubbleSize val="0"/>
        </c:dLbls>
        <c:smooth val="0"/>
        <c:axId val="420371544"/>
        <c:axId val="420372328"/>
      </c:lineChart>
      <c:catAx>
        <c:axId val="420371544"/>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20372328"/>
        <c:crosses val="autoZero"/>
        <c:auto val="1"/>
        <c:lblAlgn val="ctr"/>
        <c:lblOffset val="100"/>
        <c:noMultiLvlLbl val="0"/>
      </c:catAx>
      <c:valAx>
        <c:axId val="420372328"/>
        <c:scaling>
          <c:orientation val="minMax"/>
        </c:scaling>
        <c:delete val="0"/>
        <c:axPos val="l"/>
        <c:majorGridlines/>
        <c:numFmt formatCode="0"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20371544"/>
        <c:crosses val="autoZero"/>
        <c:crossBetween val="between"/>
      </c:valAx>
    </c:plotArea>
    <c:legend>
      <c:legendPos val="r"/>
      <c:layout>
        <c:manualLayout>
          <c:xMode val="edge"/>
          <c:yMode val="edge"/>
          <c:x val="0.74357518994336236"/>
          <c:y val="0.27739391951006126"/>
          <c:w val="0.23133714601464289"/>
          <c:h val="0.32947142023913678"/>
        </c:manualLayout>
      </c:layout>
      <c:overlay val="0"/>
      <c:txPr>
        <a:bodyPr/>
        <a:lstStyle/>
        <a:p>
          <a:pPr>
            <a:defRPr sz="845"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1" l="0.70000000000000062" r="0.70000000000000062" t="0.750000000000001" header="0.30000000000000032" footer="0.30000000000000032"/>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0"/>
    <c:plotArea>
      <c:layout>
        <c:manualLayout>
          <c:layoutTarget val="inner"/>
          <c:xMode val="edge"/>
          <c:yMode val="edge"/>
          <c:x val="7.1988407699037624E-2"/>
          <c:y val="5.1400554097404488E-2"/>
          <c:w val="0.65480314960629971"/>
          <c:h val="0.8326195683872849"/>
        </c:manualLayout>
      </c:layout>
      <c:lineChart>
        <c:grouping val="standard"/>
        <c:varyColors val="0"/>
        <c:ser>
          <c:idx val="0"/>
          <c:order val="0"/>
          <c:tx>
            <c:strRef>
              <c:f>'15gr'!$K$6</c:f>
              <c:strCache>
                <c:ptCount val="1"/>
                <c:pt idx="0">
                  <c:v>Marriages</c:v>
                </c:pt>
              </c:strCache>
            </c:strRef>
          </c:tx>
          <c:marker>
            <c:symbol val="none"/>
          </c:marker>
          <c:dLbls>
            <c:dLbl>
              <c:idx val="0"/>
              <c:layout>
                <c:manualLayout>
                  <c:x val="-3.6111111111111135E-2"/>
                  <c:y val="-5.0925925925925923E-2"/>
                </c:manualLayout>
              </c:layout>
              <c:spPr>
                <a:noFill/>
                <a:ln w="25400">
                  <a:noFill/>
                </a:ln>
              </c:spPr>
              <c:txPr>
                <a:bodyPr/>
                <a:lstStyle/>
                <a:p>
                  <a:pPr>
                    <a:defRPr sz="1000" b="0" i="0" u="none" strike="noStrike" baseline="0">
                      <a:solidFill>
                        <a:srgbClr val="000000"/>
                      </a:solidFill>
                      <a:latin typeface="Calibri"/>
                      <a:ea typeface="Calibri"/>
                      <a:cs typeface="Calibri"/>
                    </a:defRPr>
                  </a:pPr>
                  <a:endParaRPr lang="en-US"/>
                </a:p>
              </c:txPr>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F8C3-4BB0-9AB1-6F0EBE207503}"/>
                </c:ext>
                <c:ext xmlns:c15="http://schemas.microsoft.com/office/drawing/2012/chart" uri="{CE6537A1-D6FC-4f65-9D91-7224C49458BB}"/>
              </c:extLst>
            </c:dLbl>
            <c:dLbl>
              <c:idx val="1"/>
              <c:delete val="1"/>
              <c:extLst xmlns:c16r2="http://schemas.microsoft.com/office/drawing/2015/06/chart">
                <c:ext xmlns:c16="http://schemas.microsoft.com/office/drawing/2014/chart" uri="{C3380CC4-5D6E-409C-BE32-E72D297353CC}">
                  <c16:uniqueId val="{00000001-F8C3-4BB0-9AB1-6F0EBE207503}"/>
                </c:ext>
                <c:ext xmlns:c15="http://schemas.microsoft.com/office/drawing/2012/chart" uri="{CE6537A1-D6FC-4f65-9D91-7224C49458BB}"/>
              </c:extLst>
            </c:dLbl>
            <c:dLbl>
              <c:idx val="2"/>
              <c:delete val="1"/>
              <c:extLst xmlns:c16r2="http://schemas.microsoft.com/office/drawing/2015/06/chart">
                <c:ext xmlns:c16="http://schemas.microsoft.com/office/drawing/2014/chart" uri="{C3380CC4-5D6E-409C-BE32-E72D297353CC}">
                  <c16:uniqueId val="{00000002-F8C3-4BB0-9AB1-6F0EBE207503}"/>
                </c:ext>
                <c:ext xmlns:c15="http://schemas.microsoft.com/office/drawing/2012/chart" uri="{CE6537A1-D6FC-4f65-9D91-7224C49458BB}"/>
              </c:extLst>
            </c:dLbl>
            <c:dLbl>
              <c:idx val="3"/>
              <c:layout>
                <c:manualLayout>
                  <c:x val="-4.7222222222222221E-2"/>
                  <c:y val="-4.1666666666666664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CA68-4063-B826-7139FBC22CB0}"/>
                </c:ext>
                <c:ext xmlns:c15="http://schemas.microsoft.com/office/drawing/2012/chart" uri="{CE6537A1-D6FC-4f65-9D91-7224C49458BB}"/>
              </c:extLst>
            </c:dLbl>
            <c:spPr>
              <a:noFill/>
              <a:ln w="25400">
                <a:noFill/>
              </a:ln>
            </c:spPr>
            <c:txPr>
              <a:bodyPr wrap="square" lIns="38100" tIns="19050" rIns="38100" bIns="19050" anchor="ctr">
                <a:spAutoFit/>
              </a:bodyPr>
              <a:lstStyle/>
              <a:p>
                <a:pPr>
                  <a:defRPr sz="1000" b="0" i="0" u="none" strike="noStrike" baseline="0">
                    <a:solidFill>
                      <a:srgbClr val="000000"/>
                    </a:solidFill>
                    <a:latin typeface="Calibri"/>
                    <a:ea typeface="Calibri"/>
                    <a:cs typeface="Calibri"/>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'15gr'!$L$5:$O$5</c:f>
              <c:numCache>
                <c:formatCode>General</c:formatCode>
                <c:ptCount val="4"/>
                <c:pt idx="0">
                  <c:v>1989</c:v>
                </c:pt>
                <c:pt idx="1">
                  <c:v>1999</c:v>
                </c:pt>
                <c:pt idx="2">
                  <c:v>2009</c:v>
                </c:pt>
                <c:pt idx="3">
                  <c:v>2019</c:v>
                </c:pt>
              </c:numCache>
            </c:numRef>
          </c:cat>
          <c:val>
            <c:numRef>
              <c:f>'15gr'!$L$6:$O$6</c:f>
              <c:numCache>
                <c:formatCode>0</c:formatCode>
                <c:ptCount val="4"/>
                <c:pt idx="0">
                  <c:v>51</c:v>
                </c:pt>
                <c:pt idx="1">
                  <c:v>37</c:v>
                </c:pt>
                <c:pt idx="2">
                  <c:v>37</c:v>
                </c:pt>
                <c:pt idx="3">
                  <c:v>35</c:v>
                </c:pt>
              </c:numCache>
            </c:numRef>
          </c:val>
          <c:smooth val="0"/>
          <c:extLst xmlns:c16r2="http://schemas.microsoft.com/office/drawing/2015/06/chart">
            <c:ext xmlns:c16="http://schemas.microsoft.com/office/drawing/2014/chart" uri="{C3380CC4-5D6E-409C-BE32-E72D297353CC}">
              <c16:uniqueId val="{00000003-F8C3-4BB0-9AB1-6F0EBE207503}"/>
            </c:ext>
          </c:extLst>
        </c:ser>
        <c:ser>
          <c:idx val="1"/>
          <c:order val="1"/>
          <c:tx>
            <c:strRef>
              <c:f>'15gr'!$K$7</c:f>
              <c:strCache>
                <c:ptCount val="1"/>
                <c:pt idx="0">
                  <c:v>Divorces</c:v>
                </c:pt>
              </c:strCache>
            </c:strRef>
          </c:tx>
          <c:marker>
            <c:symbol val="none"/>
          </c:marker>
          <c:dLbls>
            <c:dLbl>
              <c:idx val="0"/>
              <c:layout>
                <c:manualLayout>
                  <c:x val="-7.7777777777777779E-2"/>
                  <c:y val="-6.0185549722951287E-2"/>
                </c:manualLayout>
              </c:layout>
              <c:spPr>
                <a:noFill/>
                <a:ln w="25400">
                  <a:noFill/>
                </a:ln>
              </c:spPr>
              <c:txPr>
                <a:bodyPr/>
                <a:lstStyle/>
                <a:p>
                  <a:pPr>
                    <a:defRPr sz="1000" b="0" i="0" u="none" strike="noStrike" baseline="0">
                      <a:solidFill>
                        <a:srgbClr val="000000"/>
                      </a:solidFill>
                      <a:latin typeface="Calibri"/>
                      <a:ea typeface="Calibri"/>
                      <a:cs typeface="Calibri"/>
                    </a:defRPr>
                  </a:pPr>
                  <a:endParaRPr lang="en-US"/>
                </a:p>
              </c:txPr>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F8C3-4BB0-9AB1-6F0EBE207503}"/>
                </c:ext>
                <c:ext xmlns:c15="http://schemas.microsoft.com/office/drawing/2012/chart" uri="{CE6537A1-D6FC-4f65-9D91-7224C49458BB}"/>
              </c:extLst>
            </c:dLbl>
            <c:dLbl>
              <c:idx val="1"/>
              <c:delete val="1"/>
              <c:extLst xmlns:c16r2="http://schemas.microsoft.com/office/drawing/2015/06/chart">
                <c:ext xmlns:c16="http://schemas.microsoft.com/office/drawing/2014/chart" uri="{C3380CC4-5D6E-409C-BE32-E72D297353CC}">
                  <c16:uniqueId val="{00000005-F8C3-4BB0-9AB1-6F0EBE207503}"/>
                </c:ext>
                <c:ext xmlns:c15="http://schemas.microsoft.com/office/drawing/2012/chart" uri="{CE6537A1-D6FC-4f65-9D91-7224C49458BB}"/>
              </c:extLst>
            </c:dLbl>
            <c:dLbl>
              <c:idx val="2"/>
              <c:delete val="1"/>
              <c:extLst xmlns:c16r2="http://schemas.microsoft.com/office/drawing/2015/06/chart">
                <c:ext xmlns:c16="http://schemas.microsoft.com/office/drawing/2014/chart" uri="{C3380CC4-5D6E-409C-BE32-E72D297353CC}">
                  <c16:uniqueId val="{00000006-F8C3-4BB0-9AB1-6F0EBE207503}"/>
                </c:ext>
                <c:ext xmlns:c15="http://schemas.microsoft.com/office/drawing/2012/chart" uri="{CE6537A1-D6FC-4f65-9D91-7224C49458BB}"/>
              </c:extLst>
            </c:dLbl>
            <c:spPr>
              <a:noFill/>
              <a:ln w="25400">
                <a:noFill/>
              </a:ln>
            </c:spPr>
            <c:txPr>
              <a:bodyPr wrap="square" lIns="38100" tIns="19050" rIns="38100" bIns="19050" anchor="ctr">
                <a:spAutoFit/>
              </a:bodyPr>
              <a:lstStyle/>
              <a:p>
                <a:pPr>
                  <a:defRPr sz="1000" b="0" i="0" u="none" strike="noStrike" baseline="0">
                    <a:solidFill>
                      <a:srgbClr val="000000"/>
                    </a:solidFill>
                    <a:latin typeface="Calibri"/>
                    <a:ea typeface="Calibri"/>
                    <a:cs typeface="Calibri"/>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'15gr'!$L$5:$O$5</c:f>
              <c:numCache>
                <c:formatCode>General</c:formatCode>
                <c:ptCount val="4"/>
                <c:pt idx="0">
                  <c:v>1989</c:v>
                </c:pt>
                <c:pt idx="1">
                  <c:v>1999</c:v>
                </c:pt>
                <c:pt idx="2">
                  <c:v>2009</c:v>
                </c:pt>
                <c:pt idx="3">
                  <c:v>2019</c:v>
                </c:pt>
              </c:numCache>
            </c:numRef>
          </c:cat>
          <c:val>
            <c:numRef>
              <c:f>'15gr'!$L$7:$O$7</c:f>
              <c:numCache>
                <c:formatCode>0</c:formatCode>
                <c:ptCount val="4"/>
                <c:pt idx="0">
                  <c:v>11</c:v>
                </c:pt>
                <c:pt idx="1">
                  <c:v>6</c:v>
                </c:pt>
                <c:pt idx="2">
                  <c:v>9</c:v>
                </c:pt>
                <c:pt idx="3">
                  <c:v>11</c:v>
                </c:pt>
              </c:numCache>
            </c:numRef>
          </c:val>
          <c:smooth val="0"/>
          <c:extLst xmlns:c16r2="http://schemas.microsoft.com/office/drawing/2015/06/chart">
            <c:ext xmlns:c16="http://schemas.microsoft.com/office/drawing/2014/chart" uri="{C3380CC4-5D6E-409C-BE32-E72D297353CC}">
              <c16:uniqueId val="{00000007-F8C3-4BB0-9AB1-6F0EBE207503}"/>
            </c:ext>
          </c:extLst>
        </c:ser>
        <c:dLbls>
          <c:showLegendKey val="0"/>
          <c:showVal val="0"/>
          <c:showCatName val="0"/>
          <c:showSerName val="0"/>
          <c:showPercent val="0"/>
          <c:showBubbleSize val="0"/>
        </c:dLbls>
        <c:smooth val="0"/>
        <c:axId val="420375464"/>
        <c:axId val="420375856"/>
      </c:lineChart>
      <c:catAx>
        <c:axId val="420375464"/>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20375856"/>
        <c:crosses val="autoZero"/>
        <c:auto val="1"/>
        <c:lblAlgn val="ctr"/>
        <c:lblOffset val="100"/>
        <c:noMultiLvlLbl val="0"/>
      </c:catAx>
      <c:valAx>
        <c:axId val="420375856"/>
        <c:scaling>
          <c:orientation val="minMax"/>
        </c:scaling>
        <c:delete val="0"/>
        <c:axPos val="l"/>
        <c:majorGridlines/>
        <c:numFmt formatCode="0"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20375464"/>
        <c:crosses val="autoZero"/>
        <c:crossBetween val="between"/>
      </c:valAx>
    </c:plotArea>
    <c:legend>
      <c:legendPos val="r"/>
      <c:layout>
        <c:manualLayout>
          <c:xMode val="edge"/>
          <c:yMode val="edge"/>
          <c:x val="0.7490137795275591"/>
          <c:y val="0.34220873432487608"/>
          <c:w val="0.20654177602799653"/>
          <c:h val="0.19984179060950716"/>
        </c:manualLayout>
      </c:layout>
      <c:overlay val="0"/>
      <c:txPr>
        <a:bodyPr/>
        <a:lstStyle/>
        <a:p>
          <a:pPr>
            <a:defRPr sz="845"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122" l="0.70000000000000062" r="0.70000000000000062" t="0.75000000000000122" header="0.30000000000000032" footer="0.30000000000000032"/>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0"/>
    <c:plotArea>
      <c:layout>
        <c:manualLayout>
          <c:layoutTarget val="inner"/>
          <c:xMode val="edge"/>
          <c:yMode val="edge"/>
          <c:x val="7.1988407699037624E-2"/>
          <c:y val="5.1400554097404488E-2"/>
          <c:w val="0.65480314960629971"/>
          <c:h val="0.8326195683872849"/>
        </c:manualLayout>
      </c:layout>
      <c:lineChart>
        <c:grouping val="standard"/>
        <c:varyColors val="0"/>
        <c:ser>
          <c:idx val="0"/>
          <c:order val="0"/>
          <c:tx>
            <c:strRef>
              <c:f>'15gr'!$B$6</c:f>
              <c:strCache>
                <c:ptCount val="1"/>
                <c:pt idx="0">
                  <c:v>Закључени бракови</c:v>
                </c:pt>
              </c:strCache>
            </c:strRef>
          </c:tx>
          <c:spPr>
            <a:ln>
              <a:solidFill>
                <a:schemeClr val="accent3">
                  <a:lumMod val="75000"/>
                </a:schemeClr>
              </a:solidFill>
            </a:ln>
          </c:spPr>
          <c:marker>
            <c:symbol val="none"/>
          </c:marker>
          <c:dLbls>
            <c:dLbl>
              <c:idx val="0"/>
              <c:layout>
                <c:manualLayout>
                  <c:x val="-3.8304075148501184E-2"/>
                  <c:y val="-5.5555555555555455E-2"/>
                </c:manualLayout>
              </c:layout>
              <c:spPr>
                <a:noFill/>
                <a:ln w="25400">
                  <a:noFill/>
                </a:ln>
              </c:spPr>
              <c:txPr>
                <a:bodyPr/>
                <a:lstStyle/>
                <a:p>
                  <a:pPr>
                    <a:defRPr sz="1000" b="0" i="0" u="none" strike="noStrike" baseline="0">
                      <a:solidFill>
                        <a:srgbClr val="000000"/>
                      </a:solidFill>
                      <a:latin typeface="Calibri"/>
                      <a:ea typeface="Calibri"/>
                      <a:cs typeface="Calibri"/>
                    </a:defRPr>
                  </a:pPr>
                  <a:endParaRPr lang="en-US"/>
                </a:p>
              </c:txPr>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6A30-432F-906C-6DAE8440FFF5}"/>
                </c:ext>
                <c:ext xmlns:c15="http://schemas.microsoft.com/office/drawing/2012/chart" uri="{CE6537A1-D6FC-4f65-9D91-7224C49458BB}"/>
              </c:extLst>
            </c:dLbl>
            <c:dLbl>
              <c:idx val="1"/>
              <c:delete val="1"/>
              <c:extLst xmlns:c16r2="http://schemas.microsoft.com/office/drawing/2015/06/chart">
                <c:ext xmlns:c16="http://schemas.microsoft.com/office/drawing/2014/chart" uri="{C3380CC4-5D6E-409C-BE32-E72D297353CC}">
                  <c16:uniqueId val="{00000001-6A30-432F-906C-6DAE8440FFF5}"/>
                </c:ext>
                <c:ext xmlns:c15="http://schemas.microsoft.com/office/drawing/2012/chart" uri="{CE6537A1-D6FC-4f65-9D91-7224C49458BB}"/>
              </c:extLst>
            </c:dLbl>
            <c:dLbl>
              <c:idx val="2"/>
              <c:delete val="1"/>
              <c:extLst xmlns:c16r2="http://schemas.microsoft.com/office/drawing/2015/06/chart">
                <c:ext xmlns:c16="http://schemas.microsoft.com/office/drawing/2014/chart" uri="{C3380CC4-5D6E-409C-BE32-E72D297353CC}">
                  <c16:uniqueId val="{00000002-6A30-432F-906C-6DAE8440FFF5}"/>
                </c:ext>
                <c:ext xmlns:c15="http://schemas.microsoft.com/office/drawing/2012/chart" uri="{CE6537A1-D6FC-4f65-9D91-7224C49458BB}"/>
              </c:extLst>
            </c:dLbl>
            <c:dLbl>
              <c:idx val="3"/>
              <c:layout>
                <c:manualLayout>
                  <c:x val="-4.4912280701754494E-2"/>
                  <c:y val="-4.1666666666666664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6A30-432F-906C-6DAE8440FFF5}"/>
                </c:ext>
                <c:ext xmlns:c15="http://schemas.microsoft.com/office/drawing/2012/chart" uri="{CE6537A1-D6FC-4f65-9D91-7224C49458BB}"/>
              </c:extLst>
            </c:dLbl>
            <c:spPr>
              <a:noFill/>
              <a:ln w="25400">
                <a:noFill/>
              </a:ln>
            </c:spPr>
            <c:txPr>
              <a:bodyPr wrap="square" lIns="38100" tIns="19050" rIns="38100" bIns="19050" anchor="ctr">
                <a:spAutoFit/>
              </a:bodyPr>
              <a:lstStyle/>
              <a:p>
                <a:pPr>
                  <a:defRPr sz="1000" b="0" i="0" u="none" strike="noStrike" baseline="0">
                    <a:solidFill>
                      <a:srgbClr val="000000"/>
                    </a:solidFill>
                    <a:latin typeface="Calibri"/>
                    <a:ea typeface="Calibri"/>
                    <a:cs typeface="Calibri"/>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'15gr'!$C$5:$F$5</c:f>
              <c:numCache>
                <c:formatCode>General</c:formatCode>
                <c:ptCount val="4"/>
                <c:pt idx="0">
                  <c:v>1989</c:v>
                </c:pt>
                <c:pt idx="1">
                  <c:v>1999</c:v>
                </c:pt>
                <c:pt idx="2">
                  <c:v>2009</c:v>
                </c:pt>
                <c:pt idx="3">
                  <c:v>2019</c:v>
                </c:pt>
              </c:numCache>
            </c:numRef>
          </c:cat>
          <c:val>
            <c:numRef>
              <c:f>'15gr'!$C$6:$F$6</c:f>
              <c:numCache>
                <c:formatCode>0</c:formatCode>
                <c:ptCount val="4"/>
                <c:pt idx="0">
                  <c:v>51</c:v>
                </c:pt>
                <c:pt idx="1">
                  <c:v>37</c:v>
                </c:pt>
                <c:pt idx="2">
                  <c:v>37</c:v>
                </c:pt>
                <c:pt idx="3">
                  <c:v>35</c:v>
                </c:pt>
              </c:numCache>
            </c:numRef>
          </c:val>
          <c:smooth val="0"/>
          <c:extLst xmlns:c16r2="http://schemas.microsoft.com/office/drawing/2015/06/chart">
            <c:ext xmlns:c16="http://schemas.microsoft.com/office/drawing/2014/chart" uri="{C3380CC4-5D6E-409C-BE32-E72D297353CC}">
              <c16:uniqueId val="{00000004-6A30-432F-906C-6DAE8440FFF5}"/>
            </c:ext>
          </c:extLst>
        </c:ser>
        <c:ser>
          <c:idx val="1"/>
          <c:order val="1"/>
          <c:tx>
            <c:strRef>
              <c:f>'15gr'!$B$7</c:f>
              <c:strCache>
                <c:ptCount val="1"/>
                <c:pt idx="0">
                  <c:v>Разведени бракови</c:v>
                </c:pt>
              </c:strCache>
            </c:strRef>
          </c:tx>
          <c:spPr>
            <a:ln>
              <a:solidFill>
                <a:schemeClr val="accent3">
                  <a:lumMod val="75000"/>
                </a:schemeClr>
              </a:solidFill>
              <a:prstDash val="sysDash"/>
            </a:ln>
          </c:spPr>
          <c:marker>
            <c:symbol val="none"/>
          </c:marker>
          <c:dLbls>
            <c:dLbl>
              <c:idx val="0"/>
              <c:layout>
                <c:manualLayout>
                  <c:x val="-4.1286586545102907E-2"/>
                  <c:y val="-6.0185549722951287E-2"/>
                </c:manualLayout>
              </c:layout>
              <c:spPr>
                <a:noFill/>
                <a:ln w="25400">
                  <a:noFill/>
                </a:ln>
              </c:spPr>
              <c:txPr>
                <a:bodyPr/>
                <a:lstStyle/>
                <a:p>
                  <a:pPr>
                    <a:defRPr sz="1000" b="0" i="0" u="none" strike="noStrike" baseline="0">
                      <a:solidFill>
                        <a:srgbClr val="000000"/>
                      </a:solidFill>
                      <a:latin typeface="Calibri"/>
                      <a:ea typeface="Calibri"/>
                      <a:cs typeface="Calibri"/>
                    </a:defRPr>
                  </a:pPr>
                  <a:endParaRPr lang="en-US"/>
                </a:p>
              </c:txPr>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6A30-432F-906C-6DAE8440FFF5}"/>
                </c:ext>
                <c:ext xmlns:c15="http://schemas.microsoft.com/office/drawing/2012/chart" uri="{CE6537A1-D6FC-4f65-9D91-7224C49458BB}"/>
              </c:extLst>
            </c:dLbl>
            <c:dLbl>
              <c:idx val="1"/>
              <c:delete val="1"/>
              <c:extLst xmlns:c16r2="http://schemas.microsoft.com/office/drawing/2015/06/chart">
                <c:ext xmlns:c16="http://schemas.microsoft.com/office/drawing/2014/chart" uri="{C3380CC4-5D6E-409C-BE32-E72D297353CC}">
                  <c16:uniqueId val="{00000006-6A30-432F-906C-6DAE8440FFF5}"/>
                </c:ext>
                <c:ext xmlns:c15="http://schemas.microsoft.com/office/drawing/2012/chart" uri="{CE6537A1-D6FC-4f65-9D91-7224C49458BB}"/>
              </c:extLst>
            </c:dLbl>
            <c:dLbl>
              <c:idx val="2"/>
              <c:delete val="1"/>
              <c:extLst xmlns:c16r2="http://schemas.microsoft.com/office/drawing/2015/06/chart">
                <c:ext xmlns:c16="http://schemas.microsoft.com/office/drawing/2014/chart" uri="{C3380CC4-5D6E-409C-BE32-E72D297353CC}">
                  <c16:uniqueId val="{00000007-6A30-432F-906C-6DAE8440FFF5}"/>
                </c:ext>
                <c:ext xmlns:c15="http://schemas.microsoft.com/office/drawing/2012/chart" uri="{CE6537A1-D6FC-4f65-9D91-7224C49458BB}"/>
              </c:extLst>
            </c:dLbl>
            <c:dLbl>
              <c:idx val="3"/>
              <c:layout>
                <c:manualLayout>
                  <c:x val="-3.087719298245625E-2"/>
                  <c:y val="-6.0185185185185265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8-6A30-432F-906C-6DAE8440FFF5}"/>
                </c:ext>
                <c:ext xmlns:c15="http://schemas.microsoft.com/office/drawing/2012/chart" uri="{CE6537A1-D6FC-4f65-9D91-7224C49458BB}"/>
              </c:extLst>
            </c:dLbl>
            <c:spPr>
              <a:noFill/>
              <a:ln w="25400">
                <a:noFill/>
              </a:ln>
            </c:spPr>
            <c:txPr>
              <a:bodyPr wrap="square" lIns="38100" tIns="19050" rIns="38100" bIns="19050" anchor="ctr">
                <a:spAutoFit/>
              </a:bodyPr>
              <a:lstStyle/>
              <a:p>
                <a:pPr>
                  <a:defRPr sz="1000" b="0" i="0" u="none" strike="noStrike" baseline="0">
                    <a:solidFill>
                      <a:srgbClr val="000000"/>
                    </a:solidFill>
                    <a:latin typeface="Calibri"/>
                    <a:ea typeface="Calibri"/>
                    <a:cs typeface="Calibri"/>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'15gr'!$C$5:$F$5</c:f>
              <c:numCache>
                <c:formatCode>General</c:formatCode>
                <c:ptCount val="4"/>
                <c:pt idx="0">
                  <c:v>1989</c:v>
                </c:pt>
                <c:pt idx="1">
                  <c:v>1999</c:v>
                </c:pt>
                <c:pt idx="2">
                  <c:v>2009</c:v>
                </c:pt>
                <c:pt idx="3">
                  <c:v>2019</c:v>
                </c:pt>
              </c:numCache>
            </c:numRef>
          </c:cat>
          <c:val>
            <c:numRef>
              <c:f>'15gr'!$C$7:$F$7</c:f>
              <c:numCache>
                <c:formatCode>0</c:formatCode>
                <c:ptCount val="4"/>
                <c:pt idx="0">
                  <c:v>11</c:v>
                </c:pt>
                <c:pt idx="1">
                  <c:v>6</c:v>
                </c:pt>
                <c:pt idx="2">
                  <c:v>9</c:v>
                </c:pt>
                <c:pt idx="3">
                  <c:v>11</c:v>
                </c:pt>
              </c:numCache>
            </c:numRef>
          </c:val>
          <c:smooth val="0"/>
          <c:extLst xmlns:c16r2="http://schemas.microsoft.com/office/drawing/2015/06/chart">
            <c:ext xmlns:c16="http://schemas.microsoft.com/office/drawing/2014/chart" uri="{C3380CC4-5D6E-409C-BE32-E72D297353CC}">
              <c16:uniqueId val="{00000009-6A30-432F-906C-6DAE8440FFF5}"/>
            </c:ext>
          </c:extLst>
        </c:ser>
        <c:dLbls>
          <c:showLegendKey val="0"/>
          <c:showVal val="0"/>
          <c:showCatName val="0"/>
          <c:showSerName val="0"/>
          <c:showPercent val="0"/>
          <c:showBubbleSize val="0"/>
        </c:dLbls>
        <c:smooth val="0"/>
        <c:axId val="423041768"/>
        <c:axId val="423039416"/>
      </c:lineChart>
      <c:catAx>
        <c:axId val="423041768"/>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23039416"/>
        <c:crosses val="autoZero"/>
        <c:auto val="1"/>
        <c:lblAlgn val="ctr"/>
        <c:lblOffset val="100"/>
        <c:noMultiLvlLbl val="0"/>
      </c:catAx>
      <c:valAx>
        <c:axId val="423039416"/>
        <c:scaling>
          <c:orientation val="minMax"/>
        </c:scaling>
        <c:delete val="0"/>
        <c:axPos val="l"/>
        <c:majorGridlines/>
        <c:numFmt formatCode="0"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23041768"/>
        <c:crosses val="autoZero"/>
        <c:crossBetween val="between"/>
      </c:valAx>
    </c:plotArea>
    <c:legend>
      <c:legendPos val="r"/>
      <c:layout>
        <c:manualLayout>
          <c:xMode val="edge"/>
          <c:yMode val="edge"/>
          <c:x val="0.74357518994336236"/>
          <c:y val="0.27739391951006132"/>
          <c:w val="0.23133714601464289"/>
          <c:h val="0.32947142023913739"/>
        </c:manualLayout>
      </c:layout>
      <c:overlay val="0"/>
      <c:txPr>
        <a:bodyPr/>
        <a:lstStyle/>
        <a:p>
          <a:pPr>
            <a:defRPr sz="845"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222" l="0.70000000000000062" r="0.70000000000000062" t="0.75000000000000222" header="0.30000000000000032" footer="0.30000000000000032"/>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0"/>
    <c:plotArea>
      <c:layout>
        <c:manualLayout>
          <c:layoutTarget val="inner"/>
          <c:xMode val="edge"/>
          <c:yMode val="edge"/>
          <c:x val="7.1988407699037624E-2"/>
          <c:y val="5.1400554097404488E-2"/>
          <c:w val="0.65480314960629971"/>
          <c:h val="0.8326195683872849"/>
        </c:manualLayout>
      </c:layout>
      <c:lineChart>
        <c:grouping val="standard"/>
        <c:varyColors val="0"/>
        <c:ser>
          <c:idx val="0"/>
          <c:order val="0"/>
          <c:tx>
            <c:strRef>
              <c:f>'15gr'!$K$6</c:f>
              <c:strCache>
                <c:ptCount val="1"/>
                <c:pt idx="0">
                  <c:v>Marriages</c:v>
                </c:pt>
              </c:strCache>
            </c:strRef>
          </c:tx>
          <c:spPr>
            <a:ln>
              <a:solidFill>
                <a:schemeClr val="accent3">
                  <a:lumMod val="75000"/>
                </a:schemeClr>
              </a:solidFill>
            </a:ln>
          </c:spPr>
          <c:marker>
            <c:symbol val="none"/>
          </c:marker>
          <c:dLbls>
            <c:dLbl>
              <c:idx val="0"/>
              <c:layout>
                <c:manualLayout>
                  <c:x val="-3.6111111111111212E-2"/>
                  <c:y val="-5.0925925925925923E-2"/>
                </c:manualLayout>
              </c:layout>
              <c:spPr>
                <a:noFill/>
                <a:ln w="25400">
                  <a:noFill/>
                </a:ln>
              </c:spPr>
              <c:txPr>
                <a:bodyPr/>
                <a:lstStyle/>
                <a:p>
                  <a:pPr>
                    <a:defRPr sz="1000" b="0" i="0" u="none" strike="noStrike" baseline="0">
                      <a:solidFill>
                        <a:srgbClr val="000000"/>
                      </a:solidFill>
                      <a:latin typeface="Calibri"/>
                      <a:ea typeface="Calibri"/>
                      <a:cs typeface="Calibri"/>
                    </a:defRPr>
                  </a:pPr>
                  <a:endParaRPr lang="en-US"/>
                </a:p>
              </c:txPr>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259B-45FA-A5B0-D553D526C986}"/>
                </c:ext>
                <c:ext xmlns:c15="http://schemas.microsoft.com/office/drawing/2012/chart" uri="{CE6537A1-D6FC-4f65-9D91-7224C49458BB}"/>
              </c:extLst>
            </c:dLbl>
            <c:dLbl>
              <c:idx val="1"/>
              <c:delete val="1"/>
              <c:extLst xmlns:c16r2="http://schemas.microsoft.com/office/drawing/2015/06/chart">
                <c:ext xmlns:c16="http://schemas.microsoft.com/office/drawing/2014/chart" uri="{C3380CC4-5D6E-409C-BE32-E72D297353CC}">
                  <c16:uniqueId val="{00000001-259B-45FA-A5B0-D553D526C986}"/>
                </c:ext>
                <c:ext xmlns:c15="http://schemas.microsoft.com/office/drawing/2012/chart" uri="{CE6537A1-D6FC-4f65-9D91-7224C49458BB}"/>
              </c:extLst>
            </c:dLbl>
            <c:dLbl>
              <c:idx val="2"/>
              <c:delete val="1"/>
              <c:extLst xmlns:c16r2="http://schemas.microsoft.com/office/drawing/2015/06/chart">
                <c:ext xmlns:c16="http://schemas.microsoft.com/office/drawing/2014/chart" uri="{C3380CC4-5D6E-409C-BE32-E72D297353CC}">
                  <c16:uniqueId val="{00000002-259B-45FA-A5B0-D553D526C986}"/>
                </c:ext>
                <c:ext xmlns:c15="http://schemas.microsoft.com/office/drawing/2012/chart" uri="{CE6537A1-D6FC-4f65-9D91-7224C49458BB}"/>
              </c:extLst>
            </c:dLbl>
            <c:dLbl>
              <c:idx val="3"/>
              <c:layout>
                <c:manualLayout>
                  <c:x val="-4.7222222222222325E-2"/>
                  <c:y val="-4.1666666666666664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259B-45FA-A5B0-D553D526C986}"/>
                </c:ext>
                <c:ext xmlns:c15="http://schemas.microsoft.com/office/drawing/2012/chart" uri="{CE6537A1-D6FC-4f65-9D91-7224C49458BB}"/>
              </c:extLst>
            </c:dLbl>
            <c:spPr>
              <a:noFill/>
              <a:ln w="25400">
                <a:noFill/>
              </a:ln>
            </c:spPr>
            <c:txPr>
              <a:bodyPr wrap="square" lIns="38100" tIns="19050" rIns="38100" bIns="19050" anchor="ctr">
                <a:spAutoFit/>
              </a:bodyPr>
              <a:lstStyle/>
              <a:p>
                <a:pPr>
                  <a:defRPr sz="1000" b="0" i="0" u="none" strike="noStrike" baseline="0">
                    <a:solidFill>
                      <a:srgbClr val="000000"/>
                    </a:solidFill>
                    <a:latin typeface="Calibri"/>
                    <a:ea typeface="Calibri"/>
                    <a:cs typeface="Calibri"/>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'15gr'!$L$5:$O$5</c:f>
              <c:numCache>
                <c:formatCode>General</c:formatCode>
                <c:ptCount val="4"/>
                <c:pt idx="0">
                  <c:v>1989</c:v>
                </c:pt>
                <c:pt idx="1">
                  <c:v>1999</c:v>
                </c:pt>
                <c:pt idx="2">
                  <c:v>2009</c:v>
                </c:pt>
                <c:pt idx="3">
                  <c:v>2019</c:v>
                </c:pt>
              </c:numCache>
            </c:numRef>
          </c:cat>
          <c:val>
            <c:numRef>
              <c:f>'15gr'!$L$6:$O$6</c:f>
              <c:numCache>
                <c:formatCode>0</c:formatCode>
                <c:ptCount val="4"/>
                <c:pt idx="0">
                  <c:v>51</c:v>
                </c:pt>
                <c:pt idx="1">
                  <c:v>37</c:v>
                </c:pt>
                <c:pt idx="2">
                  <c:v>37</c:v>
                </c:pt>
                <c:pt idx="3">
                  <c:v>35</c:v>
                </c:pt>
              </c:numCache>
            </c:numRef>
          </c:val>
          <c:smooth val="0"/>
          <c:extLst xmlns:c16r2="http://schemas.microsoft.com/office/drawing/2015/06/chart">
            <c:ext xmlns:c16="http://schemas.microsoft.com/office/drawing/2014/chart" uri="{C3380CC4-5D6E-409C-BE32-E72D297353CC}">
              <c16:uniqueId val="{00000004-259B-45FA-A5B0-D553D526C986}"/>
            </c:ext>
          </c:extLst>
        </c:ser>
        <c:ser>
          <c:idx val="1"/>
          <c:order val="1"/>
          <c:tx>
            <c:strRef>
              <c:f>'15gr'!$K$7</c:f>
              <c:strCache>
                <c:ptCount val="1"/>
                <c:pt idx="0">
                  <c:v>Divorces</c:v>
                </c:pt>
              </c:strCache>
            </c:strRef>
          </c:tx>
          <c:spPr>
            <a:ln>
              <a:solidFill>
                <a:schemeClr val="accent3">
                  <a:lumMod val="75000"/>
                </a:schemeClr>
              </a:solidFill>
              <a:prstDash val="sysDash"/>
            </a:ln>
          </c:spPr>
          <c:marker>
            <c:symbol val="none"/>
          </c:marker>
          <c:dLbls>
            <c:dLbl>
              <c:idx val="0"/>
              <c:layout>
                <c:manualLayout>
                  <c:x val="-7.7777777777777779E-2"/>
                  <c:y val="-6.0185549722951287E-2"/>
                </c:manualLayout>
              </c:layout>
              <c:spPr>
                <a:noFill/>
                <a:ln w="25400">
                  <a:noFill/>
                </a:ln>
              </c:spPr>
              <c:txPr>
                <a:bodyPr/>
                <a:lstStyle/>
                <a:p>
                  <a:pPr>
                    <a:defRPr sz="1000" b="0" i="0" u="none" strike="noStrike" baseline="0">
                      <a:solidFill>
                        <a:srgbClr val="000000"/>
                      </a:solidFill>
                      <a:latin typeface="Calibri"/>
                      <a:ea typeface="Calibri"/>
                      <a:cs typeface="Calibri"/>
                    </a:defRPr>
                  </a:pPr>
                  <a:endParaRPr lang="en-US"/>
                </a:p>
              </c:txPr>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259B-45FA-A5B0-D553D526C986}"/>
                </c:ext>
                <c:ext xmlns:c15="http://schemas.microsoft.com/office/drawing/2012/chart" uri="{CE6537A1-D6FC-4f65-9D91-7224C49458BB}"/>
              </c:extLst>
            </c:dLbl>
            <c:dLbl>
              <c:idx val="1"/>
              <c:delete val="1"/>
              <c:extLst xmlns:c16r2="http://schemas.microsoft.com/office/drawing/2015/06/chart">
                <c:ext xmlns:c16="http://schemas.microsoft.com/office/drawing/2014/chart" uri="{C3380CC4-5D6E-409C-BE32-E72D297353CC}">
                  <c16:uniqueId val="{00000006-259B-45FA-A5B0-D553D526C986}"/>
                </c:ext>
                <c:ext xmlns:c15="http://schemas.microsoft.com/office/drawing/2012/chart" uri="{CE6537A1-D6FC-4f65-9D91-7224C49458BB}"/>
              </c:extLst>
            </c:dLbl>
            <c:dLbl>
              <c:idx val="2"/>
              <c:delete val="1"/>
              <c:extLst xmlns:c16r2="http://schemas.microsoft.com/office/drawing/2015/06/chart">
                <c:ext xmlns:c16="http://schemas.microsoft.com/office/drawing/2014/chart" uri="{C3380CC4-5D6E-409C-BE32-E72D297353CC}">
                  <c16:uniqueId val="{00000007-259B-45FA-A5B0-D553D526C986}"/>
                </c:ext>
                <c:ext xmlns:c15="http://schemas.microsoft.com/office/drawing/2012/chart" uri="{CE6537A1-D6FC-4f65-9D91-7224C49458BB}"/>
              </c:extLst>
            </c:dLbl>
            <c:spPr>
              <a:noFill/>
              <a:ln w="25400">
                <a:noFill/>
              </a:ln>
            </c:spPr>
            <c:txPr>
              <a:bodyPr wrap="square" lIns="38100" tIns="19050" rIns="38100" bIns="19050" anchor="ctr">
                <a:spAutoFit/>
              </a:bodyPr>
              <a:lstStyle/>
              <a:p>
                <a:pPr>
                  <a:defRPr sz="1000" b="0" i="0" u="none" strike="noStrike" baseline="0">
                    <a:solidFill>
                      <a:srgbClr val="000000"/>
                    </a:solidFill>
                    <a:latin typeface="Calibri"/>
                    <a:ea typeface="Calibri"/>
                    <a:cs typeface="Calibri"/>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'15gr'!$L$5:$O$5</c:f>
              <c:numCache>
                <c:formatCode>General</c:formatCode>
                <c:ptCount val="4"/>
                <c:pt idx="0">
                  <c:v>1989</c:v>
                </c:pt>
                <c:pt idx="1">
                  <c:v>1999</c:v>
                </c:pt>
                <c:pt idx="2">
                  <c:v>2009</c:v>
                </c:pt>
                <c:pt idx="3">
                  <c:v>2019</c:v>
                </c:pt>
              </c:numCache>
            </c:numRef>
          </c:cat>
          <c:val>
            <c:numRef>
              <c:f>'15gr'!$L$7:$O$7</c:f>
              <c:numCache>
                <c:formatCode>0</c:formatCode>
                <c:ptCount val="4"/>
                <c:pt idx="0">
                  <c:v>11</c:v>
                </c:pt>
                <c:pt idx="1">
                  <c:v>6</c:v>
                </c:pt>
                <c:pt idx="2">
                  <c:v>9</c:v>
                </c:pt>
                <c:pt idx="3">
                  <c:v>11</c:v>
                </c:pt>
              </c:numCache>
            </c:numRef>
          </c:val>
          <c:smooth val="0"/>
          <c:extLst xmlns:c16r2="http://schemas.microsoft.com/office/drawing/2015/06/chart">
            <c:ext xmlns:c16="http://schemas.microsoft.com/office/drawing/2014/chart" uri="{C3380CC4-5D6E-409C-BE32-E72D297353CC}">
              <c16:uniqueId val="{00000008-259B-45FA-A5B0-D553D526C986}"/>
            </c:ext>
          </c:extLst>
        </c:ser>
        <c:dLbls>
          <c:showLegendKey val="0"/>
          <c:showVal val="0"/>
          <c:showCatName val="0"/>
          <c:showSerName val="0"/>
          <c:showPercent val="0"/>
          <c:showBubbleSize val="0"/>
        </c:dLbls>
        <c:smooth val="0"/>
        <c:axId val="423045688"/>
        <c:axId val="423045296"/>
      </c:lineChart>
      <c:catAx>
        <c:axId val="423045688"/>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23045296"/>
        <c:crosses val="autoZero"/>
        <c:auto val="1"/>
        <c:lblAlgn val="ctr"/>
        <c:lblOffset val="100"/>
        <c:noMultiLvlLbl val="0"/>
      </c:catAx>
      <c:valAx>
        <c:axId val="423045296"/>
        <c:scaling>
          <c:orientation val="minMax"/>
        </c:scaling>
        <c:delete val="0"/>
        <c:axPos val="l"/>
        <c:majorGridlines/>
        <c:numFmt formatCode="0"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23045688"/>
        <c:crosses val="autoZero"/>
        <c:crossBetween val="between"/>
      </c:valAx>
    </c:plotArea>
    <c:legend>
      <c:legendPos val="r"/>
      <c:layout>
        <c:manualLayout>
          <c:xMode val="edge"/>
          <c:yMode val="edge"/>
          <c:x val="0.7490137795275591"/>
          <c:y val="0.34220873432487697"/>
          <c:w val="0.20654177602799692"/>
          <c:h val="0.19984179060950716"/>
        </c:manualLayout>
      </c:layout>
      <c:overlay val="0"/>
      <c:txPr>
        <a:bodyPr/>
        <a:lstStyle/>
        <a:p>
          <a:pPr>
            <a:defRPr sz="845"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244" l="0.70000000000000062" r="0.70000000000000062" t="0.75000000000000244" header="0.30000000000000032" footer="0.30000000000000032"/>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'16gr'!$A$9</c:f>
              <c:strCache>
                <c:ptCount val="1"/>
                <c:pt idx="0">
                  <c:v>До 24 године</c:v>
                </c:pt>
              </c:strCache>
            </c:strRef>
          </c:tx>
          <c:spPr>
            <a:gradFill flip="none" rotWithShape="1">
              <a:gsLst>
                <a:gs pos="0">
                  <a:schemeClr val="accent6">
                    <a:lumMod val="75000"/>
                    <a:shade val="30000"/>
                    <a:satMod val="115000"/>
                  </a:schemeClr>
                </a:gs>
                <a:gs pos="50000">
                  <a:schemeClr val="accent6">
                    <a:lumMod val="75000"/>
                    <a:shade val="67500"/>
                    <a:satMod val="115000"/>
                  </a:schemeClr>
                </a:gs>
                <a:gs pos="100000">
                  <a:schemeClr val="accent6">
                    <a:lumMod val="75000"/>
                    <a:shade val="100000"/>
                    <a:satMod val="115000"/>
                  </a:schemeClr>
                </a:gs>
              </a:gsLst>
              <a:lin ang="2700000" scaled="1"/>
              <a:tileRect/>
            </a:gradFill>
            <a:ln w="25400">
              <a:noFill/>
            </a:ln>
          </c:spPr>
          <c:invertIfNegative val="0"/>
          <c:cat>
            <c:multiLvlStrRef>
              <c:f>'16gr'!$B$7:$E$8</c:f>
              <c:multiLvlStrCache>
                <c:ptCount val="4"/>
                <c:lvl>
                  <c:pt idx="0">
                    <c:v>закључени бракови</c:v>
                  </c:pt>
                  <c:pt idx="1">
                    <c:v>разведени бракови</c:v>
                  </c:pt>
                  <c:pt idx="2">
                    <c:v>закључени бракови</c:v>
                  </c:pt>
                  <c:pt idx="3">
                    <c:v>разведени бракови</c:v>
                  </c:pt>
                </c:lvl>
                <c:lvl>
                  <c:pt idx="0">
                    <c:v>Жене</c:v>
                  </c:pt>
                  <c:pt idx="2">
                    <c:v>Мушкарци</c:v>
                  </c:pt>
                </c:lvl>
              </c:multiLvlStrCache>
            </c:multiLvlStrRef>
          </c:cat>
          <c:val>
            <c:numRef>
              <c:f>'16gr'!$B$9:$E$9</c:f>
              <c:numCache>
                <c:formatCode>0.000</c:formatCode>
                <c:ptCount val="4"/>
                <c:pt idx="0">
                  <c:v>8.4461076093128913</c:v>
                </c:pt>
                <c:pt idx="1">
                  <c:v>0.60899999999999999</c:v>
                </c:pt>
                <c:pt idx="2">
                  <c:v>3.8165798497945302</c:v>
                </c:pt>
                <c:pt idx="3">
                  <c:v>0.20699999999999999</c:v>
                </c:pt>
              </c:numCache>
            </c:numRef>
          </c:val>
          <c:extLst xmlns:c16r2="http://schemas.microsoft.com/office/drawing/2015/06/chart">
            <c:ext xmlns:c16="http://schemas.microsoft.com/office/drawing/2014/chart" uri="{C3380CC4-5D6E-409C-BE32-E72D297353CC}">
              <c16:uniqueId val="{00000000-B7B0-42D5-99F3-AE6D670EBF6B}"/>
            </c:ext>
          </c:extLst>
        </c:ser>
        <c:ser>
          <c:idx val="1"/>
          <c:order val="1"/>
          <c:tx>
            <c:strRef>
              <c:f>'16gr'!$A$10</c:f>
              <c:strCache>
                <c:ptCount val="1"/>
                <c:pt idx="0">
                  <c:v>25–34</c:v>
                </c:pt>
              </c:strCache>
            </c:strRef>
          </c:tx>
          <c:spPr>
            <a:gradFill flip="none" rotWithShape="1">
              <a:gsLst>
                <a:gs pos="0">
                  <a:schemeClr val="accent6">
                    <a:lumMod val="75000"/>
                    <a:tint val="66000"/>
                    <a:satMod val="160000"/>
                  </a:schemeClr>
                </a:gs>
                <a:gs pos="50000">
                  <a:schemeClr val="accent6">
                    <a:lumMod val="75000"/>
                    <a:tint val="44500"/>
                    <a:satMod val="160000"/>
                  </a:schemeClr>
                </a:gs>
                <a:gs pos="100000">
                  <a:schemeClr val="accent6">
                    <a:lumMod val="75000"/>
                    <a:tint val="23500"/>
                    <a:satMod val="160000"/>
                  </a:schemeClr>
                </a:gs>
              </a:gsLst>
              <a:lin ang="2700000" scaled="1"/>
              <a:tileRect/>
            </a:gradFill>
            <a:ln w="25400">
              <a:noFill/>
            </a:ln>
          </c:spPr>
          <c:invertIfNegative val="0"/>
          <c:cat>
            <c:multiLvlStrRef>
              <c:f>'16gr'!$B$7:$E$8</c:f>
              <c:multiLvlStrCache>
                <c:ptCount val="4"/>
                <c:lvl>
                  <c:pt idx="0">
                    <c:v>закључени бракови</c:v>
                  </c:pt>
                  <c:pt idx="1">
                    <c:v>разведени бракови</c:v>
                  </c:pt>
                  <c:pt idx="2">
                    <c:v>закључени бракови</c:v>
                  </c:pt>
                  <c:pt idx="3">
                    <c:v>разведени бракови</c:v>
                  </c:pt>
                </c:lvl>
                <c:lvl>
                  <c:pt idx="0">
                    <c:v>Жене</c:v>
                  </c:pt>
                  <c:pt idx="2">
                    <c:v>Мушкарци</c:v>
                  </c:pt>
                </c:lvl>
              </c:multiLvlStrCache>
            </c:multiLvlStrRef>
          </c:cat>
          <c:val>
            <c:numRef>
              <c:f>'16gr'!$B$10:$E$10</c:f>
              <c:numCache>
                <c:formatCode>0.000</c:formatCode>
                <c:ptCount val="4"/>
                <c:pt idx="0">
                  <c:v>18.616178591709257</c:v>
                </c:pt>
                <c:pt idx="1">
                  <c:v>3.125</c:v>
                </c:pt>
                <c:pt idx="2">
                  <c:v>19.666</c:v>
                </c:pt>
                <c:pt idx="3">
                  <c:v>2.331</c:v>
                </c:pt>
              </c:numCache>
            </c:numRef>
          </c:val>
          <c:extLst xmlns:c16r2="http://schemas.microsoft.com/office/drawing/2015/06/chart">
            <c:ext xmlns:c16="http://schemas.microsoft.com/office/drawing/2014/chart" uri="{C3380CC4-5D6E-409C-BE32-E72D297353CC}">
              <c16:uniqueId val="{00000001-B7B0-42D5-99F3-AE6D670EBF6B}"/>
            </c:ext>
          </c:extLst>
        </c:ser>
        <c:ser>
          <c:idx val="2"/>
          <c:order val="2"/>
          <c:tx>
            <c:strRef>
              <c:f>'16gr'!$A$11</c:f>
              <c:strCache>
                <c:ptCount val="1"/>
                <c:pt idx="0">
                  <c:v>35–44</c:v>
                </c:pt>
              </c:strCache>
            </c:strRef>
          </c:tx>
          <c:spPr>
            <a:solidFill>
              <a:schemeClr val="accent6">
                <a:lumMod val="75000"/>
              </a:schemeClr>
            </a:solidFill>
            <a:ln w="25400">
              <a:noFill/>
            </a:ln>
          </c:spPr>
          <c:invertIfNegative val="0"/>
          <c:cat>
            <c:multiLvlStrRef>
              <c:f>'16gr'!$B$7:$E$8</c:f>
              <c:multiLvlStrCache>
                <c:ptCount val="4"/>
                <c:lvl>
                  <c:pt idx="0">
                    <c:v>закључени бракови</c:v>
                  </c:pt>
                  <c:pt idx="1">
                    <c:v>разведени бракови</c:v>
                  </c:pt>
                  <c:pt idx="2">
                    <c:v>закључени бракови</c:v>
                  </c:pt>
                  <c:pt idx="3">
                    <c:v>разведени бракови</c:v>
                  </c:pt>
                </c:lvl>
                <c:lvl>
                  <c:pt idx="0">
                    <c:v>Жене</c:v>
                  </c:pt>
                  <c:pt idx="2">
                    <c:v>Мушкарци</c:v>
                  </c:pt>
                </c:lvl>
              </c:multiLvlStrCache>
            </c:multiLvlStrRef>
          </c:cat>
          <c:val>
            <c:numRef>
              <c:f>'16gr'!$B$11:$E$11</c:f>
              <c:numCache>
                <c:formatCode>0.000</c:formatCode>
                <c:ptCount val="4"/>
                <c:pt idx="0">
                  <c:v>5.335</c:v>
                </c:pt>
                <c:pt idx="1">
                  <c:v>3.6669999999999998</c:v>
                </c:pt>
                <c:pt idx="2">
                  <c:v>7.4890046762080198</c:v>
                </c:pt>
                <c:pt idx="3">
                  <c:v>3.6779999999999999</c:v>
                </c:pt>
              </c:numCache>
            </c:numRef>
          </c:val>
          <c:extLst xmlns:c16r2="http://schemas.microsoft.com/office/drawing/2015/06/chart">
            <c:ext xmlns:c16="http://schemas.microsoft.com/office/drawing/2014/chart" uri="{C3380CC4-5D6E-409C-BE32-E72D297353CC}">
              <c16:uniqueId val="{00000002-B7B0-42D5-99F3-AE6D670EBF6B}"/>
            </c:ext>
          </c:extLst>
        </c:ser>
        <c:ser>
          <c:idx val="3"/>
          <c:order val="3"/>
          <c:tx>
            <c:strRef>
              <c:f>'16gr'!$A$12</c:f>
              <c:strCache>
                <c:ptCount val="1"/>
                <c:pt idx="0">
                  <c:v>45–54</c:v>
                </c:pt>
              </c:strCache>
            </c:strRef>
          </c:tx>
          <c:spPr>
            <a:gradFill flip="none" rotWithShape="1">
              <a:gsLst>
                <a:gs pos="0">
                  <a:schemeClr val="accent6">
                    <a:lumMod val="75000"/>
                    <a:tint val="66000"/>
                    <a:satMod val="160000"/>
                  </a:schemeClr>
                </a:gs>
                <a:gs pos="50000">
                  <a:schemeClr val="accent6">
                    <a:lumMod val="75000"/>
                    <a:tint val="44500"/>
                    <a:satMod val="160000"/>
                  </a:schemeClr>
                </a:gs>
                <a:gs pos="100000">
                  <a:schemeClr val="accent6">
                    <a:lumMod val="75000"/>
                    <a:tint val="23500"/>
                    <a:satMod val="160000"/>
                  </a:schemeClr>
                </a:gs>
              </a:gsLst>
              <a:lin ang="13500000" scaled="1"/>
              <a:tileRect/>
            </a:gradFill>
            <a:ln w="25400">
              <a:noFill/>
            </a:ln>
          </c:spPr>
          <c:invertIfNegative val="0"/>
          <c:cat>
            <c:multiLvlStrRef>
              <c:f>'16gr'!$B$7:$E$8</c:f>
              <c:multiLvlStrCache>
                <c:ptCount val="4"/>
                <c:lvl>
                  <c:pt idx="0">
                    <c:v>закључени бракови</c:v>
                  </c:pt>
                  <c:pt idx="1">
                    <c:v>разведени бракови</c:v>
                  </c:pt>
                  <c:pt idx="2">
                    <c:v>закључени бракови</c:v>
                  </c:pt>
                  <c:pt idx="3">
                    <c:v>разведени бракови</c:v>
                  </c:pt>
                </c:lvl>
                <c:lvl>
                  <c:pt idx="0">
                    <c:v>Жене</c:v>
                  </c:pt>
                  <c:pt idx="2">
                    <c:v>Мушкарци</c:v>
                  </c:pt>
                </c:lvl>
              </c:multiLvlStrCache>
            </c:multiLvlStrRef>
          </c:cat>
          <c:val>
            <c:numRef>
              <c:f>'16gr'!$B$12:$E$12</c:f>
              <c:numCache>
                <c:formatCode>0.000</c:formatCode>
                <c:ptCount val="4"/>
                <c:pt idx="0">
                  <c:v>2.1026899488926749</c:v>
                </c:pt>
                <c:pt idx="1">
                  <c:v>2.3109999999999999</c:v>
                </c:pt>
                <c:pt idx="2">
                  <c:v>2.5201927164517501</c:v>
                </c:pt>
                <c:pt idx="3">
                  <c:v>2.7709999999999999</c:v>
                </c:pt>
              </c:numCache>
            </c:numRef>
          </c:val>
          <c:extLst xmlns:c16r2="http://schemas.microsoft.com/office/drawing/2015/06/chart">
            <c:ext xmlns:c16="http://schemas.microsoft.com/office/drawing/2014/chart" uri="{C3380CC4-5D6E-409C-BE32-E72D297353CC}">
              <c16:uniqueId val="{00000003-B7B0-42D5-99F3-AE6D670EBF6B}"/>
            </c:ext>
          </c:extLst>
        </c:ser>
        <c:ser>
          <c:idx val="4"/>
          <c:order val="4"/>
          <c:tx>
            <c:strRef>
              <c:f>'16gr'!$A$13</c:f>
              <c:strCache>
                <c:ptCount val="1"/>
                <c:pt idx="0">
                  <c:v>55+</c:v>
                </c:pt>
              </c:strCache>
            </c:strRef>
          </c:tx>
          <c:spPr>
            <a:gradFill flip="none" rotWithShape="1">
              <a:gsLst>
                <a:gs pos="0">
                  <a:schemeClr val="accent6">
                    <a:lumMod val="75000"/>
                    <a:shade val="30000"/>
                    <a:satMod val="115000"/>
                  </a:schemeClr>
                </a:gs>
                <a:gs pos="50000">
                  <a:schemeClr val="accent6">
                    <a:lumMod val="75000"/>
                    <a:shade val="67500"/>
                    <a:satMod val="115000"/>
                  </a:schemeClr>
                </a:gs>
                <a:gs pos="100000">
                  <a:schemeClr val="accent6">
                    <a:lumMod val="75000"/>
                    <a:shade val="100000"/>
                    <a:satMod val="115000"/>
                  </a:schemeClr>
                </a:gs>
              </a:gsLst>
              <a:lin ang="18900000" scaled="1"/>
              <a:tileRect/>
            </a:gradFill>
            <a:ln w="25400">
              <a:noFill/>
            </a:ln>
          </c:spPr>
          <c:invertIfNegative val="0"/>
          <c:cat>
            <c:multiLvlStrRef>
              <c:f>'16gr'!$B$7:$E$8</c:f>
              <c:multiLvlStrCache>
                <c:ptCount val="4"/>
                <c:lvl>
                  <c:pt idx="0">
                    <c:v>закључени бракови</c:v>
                  </c:pt>
                  <c:pt idx="1">
                    <c:v>разведени бракови</c:v>
                  </c:pt>
                  <c:pt idx="2">
                    <c:v>закључени бракови</c:v>
                  </c:pt>
                  <c:pt idx="3">
                    <c:v>разведени бракови</c:v>
                  </c:pt>
                </c:lvl>
                <c:lvl>
                  <c:pt idx="0">
                    <c:v>Жене</c:v>
                  </c:pt>
                  <c:pt idx="2">
                    <c:v>Мушкарци</c:v>
                  </c:pt>
                </c:lvl>
              </c:multiLvlStrCache>
            </c:multiLvlStrRef>
          </c:cat>
          <c:val>
            <c:numRef>
              <c:f>'16gr'!$B$13:$E$13</c:f>
              <c:numCache>
                <c:formatCode>0.000</c:formatCode>
                <c:ptCount val="4"/>
                <c:pt idx="0">
                  <c:v>1.0695238500851787</c:v>
                </c:pt>
                <c:pt idx="1">
                  <c:v>1.1870000000000001</c:v>
                </c:pt>
                <c:pt idx="2">
                  <c:v>2.0776468754428228</c:v>
                </c:pt>
                <c:pt idx="3">
                  <c:v>1.9119999999999999</c:v>
                </c:pt>
              </c:numCache>
            </c:numRef>
          </c:val>
          <c:extLst xmlns:c16r2="http://schemas.microsoft.com/office/drawing/2015/06/chart">
            <c:ext xmlns:c16="http://schemas.microsoft.com/office/drawing/2014/chart" uri="{C3380CC4-5D6E-409C-BE32-E72D297353CC}">
              <c16:uniqueId val="{00000004-B7B0-42D5-99F3-AE6D670EBF6B}"/>
            </c:ext>
          </c:extLst>
        </c:ser>
        <c:dLbls>
          <c:showLegendKey val="0"/>
          <c:showVal val="0"/>
          <c:showCatName val="0"/>
          <c:showSerName val="0"/>
          <c:showPercent val="0"/>
          <c:showBubbleSize val="0"/>
        </c:dLbls>
        <c:gapWidth val="182"/>
        <c:axId val="423044904"/>
        <c:axId val="423043728"/>
      </c:barChart>
      <c:catAx>
        <c:axId val="4230449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423043728"/>
        <c:crosses val="autoZero"/>
        <c:auto val="1"/>
        <c:lblAlgn val="ctr"/>
        <c:lblOffset val="100"/>
        <c:noMultiLvlLbl val="0"/>
      </c:catAx>
      <c:valAx>
        <c:axId val="423043728"/>
        <c:scaling>
          <c:orientation val="minMax"/>
          <c:max val="25"/>
          <c:min val="0"/>
        </c:scaling>
        <c:delete val="0"/>
        <c:axPos val="l"/>
        <c:majorGridlines>
          <c:spPr>
            <a:ln w="9525" cap="flat" cmpd="sng" algn="ctr">
              <a:solidFill>
                <a:schemeClr val="tx1">
                  <a:lumMod val="15000"/>
                  <a:lumOff val="85000"/>
                </a:schemeClr>
              </a:solidFill>
              <a:round/>
            </a:ln>
            <a:effectLst/>
          </c:spPr>
        </c:majorGridlines>
        <c:numFmt formatCode="0.000" sourceLinked="1"/>
        <c:majorTickMark val="none"/>
        <c:minorTickMark val="none"/>
        <c:tickLblPos val="nextTo"/>
        <c:spPr>
          <a:ln w="9525">
            <a:noFill/>
          </a:ln>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3044904"/>
        <c:crosses val="autoZero"/>
        <c:crossBetween val="between"/>
        <c:majorUnit val="5"/>
      </c:valAx>
      <c:spPr>
        <a:noFill/>
        <a:ln w="25400">
          <a:noFill/>
        </a:ln>
      </c:spPr>
    </c:plotArea>
    <c:legend>
      <c:legendPos val="b"/>
      <c:layout/>
      <c:overlay val="0"/>
      <c:spPr>
        <a:noFill/>
        <a:ln w="25400">
          <a:noFill/>
        </a:ln>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0000000000001" l="0.70000000000000062" r="0.70000000000000062" t="0.750000000000001"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0"/>
    <c:plotArea>
      <c:layout>
        <c:manualLayout>
          <c:layoutTarget val="inner"/>
          <c:xMode val="edge"/>
          <c:yMode val="edge"/>
          <c:x val="6.1196850393700784E-2"/>
          <c:y val="4.9621392681039857E-2"/>
          <c:w val="0.90506692913385756"/>
          <c:h val="0.78690935334424927"/>
        </c:manualLayout>
      </c:layout>
      <c:lineChart>
        <c:grouping val="standard"/>
        <c:varyColors val="0"/>
        <c:ser>
          <c:idx val="0"/>
          <c:order val="0"/>
          <c:tx>
            <c:strRef>
              <c:f>'3gr'!$P$2</c:f>
              <c:strCache>
                <c:ptCount val="1"/>
                <c:pt idx="0">
                  <c:v>Women</c:v>
                </c:pt>
              </c:strCache>
            </c:strRef>
          </c:tx>
          <c:spPr>
            <a:ln>
              <a:solidFill>
                <a:schemeClr val="accent6">
                  <a:lumMod val="75000"/>
                </a:schemeClr>
              </a:solidFill>
            </a:ln>
          </c:spPr>
          <c:marker>
            <c:symbol val="none"/>
          </c:marker>
          <c:dLbls>
            <c:dLbl>
              <c:idx val="0"/>
              <c:layout>
                <c:manualLayout>
                  <c:x val="-4.4444482296152762E-2"/>
                  <c:y val="-5.0494781984814031E-2"/>
                </c:manualLayout>
              </c:layout>
              <c:spPr>
                <a:noFill/>
                <a:ln w="25400">
                  <a:noFill/>
                </a:ln>
              </c:spPr>
              <c:txPr>
                <a:bodyPr/>
                <a:lstStyle/>
                <a:p>
                  <a:pPr>
                    <a:defRPr sz="800" b="0" i="0" u="none" strike="noStrike" baseline="0">
                      <a:solidFill>
                        <a:srgbClr val="000000"/>
                      </a:solidFill>
                      <a:latin typeface="Calibri"/>
                      <a:ea typeface="Calibri"/>
                      <a:cs typeface="Calibri"/>
                    </a:defRPr>
                  </a:pPr>
                  <a:endParaRPr lang="en-US"/>
                </a:p>
              </c:txPr>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660B-4757-A183-437894D8793A}"/>
                </c:ext>
                <c:ext xmlns:c15="http://schemas.microsoft.com/office/drawing/2012/chart" uri="{CE6537A1-D6FC-4f65-9D91-7224C49458BB}"/>
              </c:extLst>
            </c:dLbl>
            <c:dLbl>
              <c:idx val="1"/>
              <c:delete val="1"/>
              <c:extLst xmlns:c16r2="http://schemas.microsoft.com/office/drawing/2015/06/chart">
                <c:ext xmlns:c16="http://schemas.microsoft.com/office/drawing/2014/chart" uri="{C3380CC4-5D6E-409C-BE32-E72D297353CC}">
                  <c16:uniqueId val="{00000001-660B-4757-A183-437894D8793A}"/>
                </c:ext>
                <c:ext xmlns:c15="http://schemas.microsoft.com/office/drawing/2012/chart" uri="{CE6537A1-D6FC-4f65-9D91-7224C49458BB}"/>
              </c:extLst>
            </c:dLbl>
            <c:dLbl>
              <c:idx val="2"/>
              <c:delete val="1"/>
              <c:extLst xmlns:c16r2="http://schemas.microsoft.com/office/drawing/2015/06/chart">
                <c:ext xmlns:c16="http://schemas.microsoft.com/office/drawing/2014/chart" uri="{C3380CC4-5D6E-409C-BE32-E72D297353CC}">
                  <c16:uniqueId val="{00000002-660B-4757-A183-437894D8793A}"/>
                </c:ext>
                <c:ext xmlns:c15="http://schemas.microsoft.com/office/drawing/2012/chart" uri="{CE6537A1-D6FC-4f65-9D91-7224C49458BB}"/>
              </c:extLst>
            </c:dLbl>
            <c:dLbl>
              <c:idx val="3"/>
              <c:delete val="1"/>
              <c:extLst xmlns:c16r2="http://schemas.microsoft.com/office/drawing/2015/06/chart">
                <c:ext xmlns:c16="http://schemas.microsoft.com/office/drawing/2014/chart" uri="{C3380CC4-5D6E-409C-BE32-E72D297353CC}">
                  <c16:uniqueId val="{00000003-660B-4757-A183-437894D8793A}"/>
                </c:ext>
                <c:ext xmlns:c15="http://schemas.microsoft.com/office/drawing/2012/chart" uri="{CE6537A1-D6FC-4f65-9D91-7224C49458BB}"/>
              </c:extLst>
            </c:dLbl>
            <c:dLbl>
              <c:idx val="4"/>
              <c:delete val="1"/>
              <c:extLst xmlns:c16r2="http://schemas.microsoft.com/office/drawing/2015/06/chart">
                <c:ext xmlns:c16="http://schemas.microsoft.com/office/drawing/2014/chart" uri="{C3380CC4-5D6E-409C-BE32-E72D297353CC}">
                  <c16:uniqueId val="{00000004-660B-4757-A183-437894D8793A}"/>
                </c:ext>
                <c:ext xmlns:c15="http://schemas.microsoft.com/office/drawing/2012/chart" uri="{CE6537A1-D6FC-4f65-9D91-7224C49458BB}"/>
              </c:extLst>
            </c:dLbl>
            <c:dLbl>
              <c:idx val="5"/>
              <c:delete val="1"/>
              <c:extLst xmlns:c16r2="http://schemas.microsoft.com/office/drawing/2015/06/chart">
                <c:ext xmlns:c16="http://schemas.microsoft.com/office/drawing/2014/chart" uri="{C3380CC4-5D6E-409C-BE32-E72D297353CC}">
                  <c16:uniqueId val="{00000005-660B-4757-A183-437894D8793A}"/>
                </c:ext>
                <c:ext xmlns:c15="http://schemas.microsoft.com/office/drawing/2012/chart" uri="{CE6537A1-D6FC-4f65-9D91-7224C49458BB}"/>
              </c:extLst>
            </c:dLbl>
            <c:dLbl>
              <c:idx val="6"/>
              <c:delete val="1"/>
              <c:extLst xmlns:c16r2="http://schemas.microsoft.com/office/drawing/2015/06/chart">
                <c:ext xmlns:c16="http://schemas.microsoft.com/office/drawing/2014/chart" uri="{C3380CC4-5D6E-409C-BE32-E72D297353CC}">
                  <c16:uniqueId val="{00000006-660B-4757-A183-437894D8793A}"/>
                </c:ext>
                <c:ext xmlns:c15="http://schemas.microsoft.com/office/drawing/2012/chart" uri="{CE6537A1-D6FC-4f65-9D91-7224C49458BB}"/>
              </c:extLst>
            </c:dLbl>
            <c:dLbl>
              <c:idx val="7"/>
              <c:delete val="1"/>
              <c:extLst xmlns:c16r2="http://schemas.microsoft.com/office/drawing/2015/06/chart">
                <c:ext xmlns:c16="http://schemas.microsoft.com/office/drawing/2014/chart" uri="{C3380CC4-5D6E-409C-BE32-E72D297353CC}">
                  <c16:uniqueId val="{00000007-660B-4757-A183-437894D8793A}"/>
                </c:ext>
                <c:ext xmlns:c15="http://schemas.microsoft.com/office/drawing/2012/chart" uri="{CE6537A1-D6FC-4f65-9D91-7224C49458BB}"/>
              </c:extLst>
            </c:dLbl>
            <c:dLbl>
              <c:idx val="8"/>
              <c:delete val="1"/>
              <c:extLst xmlns:c16r2="http://schemas.microsoft.com/office/drawing/2015/06/chart">
                <c:ext xmlns:c16="http://schemas.microsoft.com/office/drawing/2014/chart" uri="{C3380CC4-5D6E-409C-BE32-E72D297353CC}">
                  <c16:uniqueId val="{00000008-660B-4757-A183-437894D8793A}"/>
                </c:ext>
                <c:ext xmlns:c15="http://schemas.microsoft.com/office/drawing/2012/chart" uri="{CE6537A1-D6FC-4f65-9D91-7224C49458BB}"/>
              </c:extLst>
            </c:dLbl>
            <c:dLbl>
              <c:idx val="9"/>
              <c:delete val="1"/>
              <c:extLst xmlns:c16r2="http://schemas.microsoft.com/office/drawing/2015/06/chart">
                <c:ext xmlns:c16="http://schemas.microsoft.com/office/drawing/2014/chart" uri="{C3380CC4-5D6E-409C-BE32-E72D297353CC}">
                  <c16:uniqueId val="{00000009-660B-4757-A183-437894D8793A}"/>
                </c:ext>
                <c:ext xmlns:c15="http://schemas.microsoft.com/office/drawing/2012/chart" uri="{CE6537A1-D6FC-4f65-9D91-7224C49458BB}"/>
              </c:extLst>
            </c:dLbl>
            <c:dLbl>
              <c:idx val="10"/>
              <c:layout>
                <c:manualLayout>
                  <c:x val="-5.1376596842330056E-2"/>
                  <c:y val="-4.4797399352236672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E554-4412-8BCD-84EC9B7368D8}"/>
                </c:ext>
                <c:ext xmlns:c15="http://schemas.microsoft.com/office/drawing/2012/chart" uri="{CE6537A1-D6FC-4f65-9D91-7224C49458BB}"/>
              </c:extLst>
            </c:dLbl>
            <c:spPr>
              <a:noFill/>
              <a:ln w="25400">
                <a:noFill/>
              </a:ln>
            </c:spPr>
            <c:txPr>
              <a:bodyPr wrap="square" lIns="38100" tIns="19050" rIns="38100" bIns="19050" anchor="ctr">
                <a:spAutoFit/>
              </a:bodyPr>
              <a:lstStyle/>
              <a:p>
                <a:pPr>
                  <a:defRPr sz="800" b="0" i="0" u="none" strike="noStrike" baseline="0">
                    <a:solidFill>
                      <a:srgbClr val="000000"/>
                    </a:solidFill>
                    <a:latin typeface="Calibri"/>
                    <a:ea typeface="Calibri"/>
                    <a:cs typeface="Calibri"/>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'3gr'!$O$3:$O$13</c:f>
              <c:strCache>
                <c:ptCount val="11"/>
                <c:pt idx="0">
                  <c:v>1921</c:v>
                </c:pt>
                <c:pt idx="1">
                  <c:v>1931</c:v>
                </c:pt>
                <c:pt idx="2">
                  <c:v>1948</c:v>
                </c:pt>
                <c:pt idx="3">
                  <c:v>1953</c:v>
                </c:pt>
                <c:pt idx="4">
                  <c:v>1961</c:v>
                </c:pt>
                <c:pt idx="5">
                  <c:v>1971</c:v>
                </c:pt>
                <c:pt idx="6">
                  <c:v>1981</c:v>
                </c:pt>
                <c:pt idx="7">
                  <c:v>1991</c:v>
                </c:pt>
                <c:pt idx="8">
                  <c:v>2002</c:v>
                </c:pt>
                <c:pt idx="9">
                  <c:v>2011</c:v>
                </c:pt>
                <c:pt idx="10">
                  <c:v>2019 1</c:v>
                </c:pt>
              </c:strCache>
            </c:strRef>
          </c:cat>
          <c:val>
            <c:numRef>
              <c:f>'3gr'!$P$3:$P$13</c:f>
              <c:numCache>
                <c:formatCode>0.0</c:formatCode>
                <c:ptCount val="11"/>
                <c:pt idx="0">
                  <c:v>28.3</c:v>
                </c:pt>
                <c:pt idx="1">
                  <c:v>27.9</c:v>
                </c:pt>
                <c:pt idx="2">
                  <c:v>30.2</c:v>
                </c:pt>
                <c:pt idx="3">
                  <c:v>30.8</c:v>
                </c:pt>
                <c:pt idx="4">
                  <c:v>32.1</c:v>
                </c:pt>
                <c:pt idx="5">
                  <c:v>34.5</c:v>
                </c:pt>
                <c:pt idx="6">
                  <c:v>36.299999999999997</c:v>
                </c:pt>
                <c:pt idx="7">
                  <c:v>38</c:v>
                </c:pt>
                <c:pt idx="8">
                  <c:v>41.5</c:v>
                </c:pt>
                <c:pt idx="9">
                  <c:v>43.5</c:v>
                </c:pt>
                <c:pt idx="10">
                  <c:v>44.7</c:v>
                </c:pt>
              </c:numCache>
            </c:numRef>
          </c:val>
          <c:smooth val="0"/>
          <c:extLst xmlns:c16r2="http://schemas.microsoft.com/office/drawing/2015/06/chart">
            <c:ext xmlns:c16="http://schemas.microsoft.com/office/drawing/2014/chart" uri="{C3380CC4-5D6E-409C-BE32-E72D297353CC}">
              <c16:uniqueId val="{0000000A-660B-4757-A183-437894D8793A}"/>
            </c:ext>
          </c:extLst>
        </c:ser>
        <c:ser>
          <c:idx val="1"/>
          <c:order val="1"/>
          <c:tx>
            <c:strRef>
              <c:f>'3gr'!$Q$2</c:f>
              <c:strCache>
                <c:ptCount val="1"/>
                <c:pt idx="0">
                  <c:v>Men</c:v>
                </c:pt>
              </c:strCache>
            </c:strRef>
          </c:tx>
          <c:spPr>
            <a:ln>
              <a:solidFill>
                <a:srgbClr val="77933C"/>
              </a:solidFill>
            </a:ln>
          </c:spPr>
          <c:marker>
            <c:symbol val="none"/>
          </c:marker>
          <c:dLbls>
            <c:dLbl>
              <c:idx val="0"/>
              <c:layout>
                <c:manualLayout>
                  <c:x val="-3.6479938748365602E-2"/>
                  <c:y val="4.9885960636137178E-2"/>
                </c:manualLayout>
              </c:layout>
              <c:spPr>
                <a:noFill/>
                <a:ln w="25400">
                  <a:noFill/>
                </a:ln>
              </c:spPr>
              <c:txPr>
                <a:bodyPr/>
                <a:lstStyle/>
                <a:p>
                  <a:pPr>
                    <a:defRPr sz="800" b="0" i="0" u="none" strike="noStrike" baseline="0">
                      <a:solidFill>
                        <a:srgbClr val="000000"/>
                      </a:solidFill>
                      <a:latin typeface="Calibri"/>
                      <a:ea typeface="Calibri"/>
                      <a:cs typeface="Calibri"/>
                    </a:defRPr>
                  </a:pPr>
                  <a:endParaRPr lang="en-US"/>
                </a:p>
              </c:txPr>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B-660B-4757-A183-437894D8793A}"/>
                </c:ext>
                <c:ext xmlns:c15="http://schemas.microsoft.com/office/drawing/2012/chart" uri="{CE6537A1-D6FC-4f65-9D91-7224C49458BB}"/>
              </c:extLst>
            </c:dLbl>
            <c:dLbl>
              <c:idx val="1"/>
              <c:delete val="1"/>
              <c:extLst xmlns:c16r2="http://schemas.microsoft.com/office/drawing/2015/06/chart">
                <c:ext xmlns:c16="http://schemas.microsoft.com/office/drawing/2014/chart" uri="{C3380CC4-5D6E-409C-BE32-E72D297353CC}">
                  <c16:uniqueId val="{0000000C-660B-4757-A183-437894D8793A}"/>
                </c:ext>
                <c:ext xmlns:c15="http://schemas.microsoft.com/office/drawing/2012/chart" uri="{CE6537A1-D6FC-4f65-9D91-7224C49458BB}"/>
              </c:extLst>
            </c:dLbl>
            <c:dLbl>
              <c:idx val="2"/>
              <c:delete val="1"/>
              <c:extLst xmlns:c16r2="http://schemas.microsoft.com/office/drawing/2015/06/chart">
                <c:ext xmlns:c16="http://schemas.microsoft.com/office/drawing/2014/chart" uri="{C3380CC4-5D6E-409C-BE32-E72D297353CC}">
                  <c16:uniqueId val="{0000000D-660B-4757-A183-437894D8793A}"/>
                </c:ext>
                <c:ext xmlns:c15="http://schemas.microsoft.com/office/drawing/2012/chart" uri="{CE6537A1-D6FC-4f65-9D91-7224C49458BB}"/>
              </c:extLst>
            </c:dLbl>
            <c:dLbl>
              <c:idx val="3"/>
              <c:delete val="1"/>
              <c:extLst xmlns:c16r2="http://schemas.microsoft.com/office/drawing/2015/06/chart">
                <c:ext xmlns:c16="http://schemas.microsoft.com/office/drawing/2014/chart" uri="{C3380CC4-5D6E-409C-BE32-E72D297353CC}">
                  <c16:uniqueId val="{0000000E-660B-4757-A183-437894D8793A}"/>
                </c:ext>
                <c:ext xmlns:c15="http://schemas.microsoft.com/office/drawing/2012/chart" uri="{CE6537A1-D6FC-4f65-9D91-7224C49458BB}"/>
              </c:extLst>
            </c:dLbl>
            <c:dLbl>
              <c:idx val="4"/>
              <c:delete val="1"/>
              <c:extLst xmlns:c16r2="http://schemas.microsoft.com/office/drawing/2015/06/chart">
                <c:ext xmlns:c16="http://schemas.microsoft.com/office/drawing/2014/chart" uri="{C3380CC4-5D6E-409C-BE32-E72D297353CC}">
                  <c16:uniqueId val="{0000000F-660B-4757-A183-437894D8793A}"/>
                </c:ext>
                <c:ext xmlns:c15="http://schemas.microsoft.com/office/drawing/2012/chart" uri="{CE6537A1-D6FC-4f65-9D91-7224C49458BB}"/>
              </c:extLst>
            </c:dLbl>
            <c:dLbl>
              <c:idx val="5"/>
              <c:delete val="1"/>
              <c:extLst xmlns:c16r2="http://schemas.microsoft.com/office/drawing/2015/06/chart">
                <c:ext xmlns:c16="http://schemas.microsoft.com/office/drawing/2014/chart" uri="{C3380CC4-5D6E-409C-BE32-E72D297353CC}">
                  <c16:uniqueId val="{00000010-660B-4757-A183-437894D8793A}"/>
                </c:ext>
                <c:ext xmlns:c15="http://schemas.microsoft.com/office/drawing/2012/chart" uri="{CE6537A1-D6FC-4f65-9D91-7224C49458BB}"/>
              </c:extLst>
            </c:dLbl>
            <c:dLbl>
              <c:idx val="6"/>
              <c:delete val="1"/>
              <c:extLst xmlns:c16r2="http://schemas.microsoft.com/office/drawing/2015/06/chart">
                <c:ext xmlns:c16="http://schemas.microsoft.com/office/drawing/2014/chart" uri="{C3380CC4-5D6E-409C-BE32-E72D297353CC}">
                  <c16:uniqueId val="{00000011-660B-4757-A183-437894D8793A}"/>
                </c:ext>
                <c:ext xmlns:c15="http://schemas.microsoft.com/office/drawing/2012/chart" uri="{CE6537A1-D6FC-4f65-9D91-7224C49458BB}"/>
              </c:extLst>
            </c:dLbl>
            <c:dLbl>
              <c:idx val="7"/>
              <c:delete val="1"/>
              <c:extLst xmlns:c16r2="http://schemas.microsoft.com/office/drawing/2015/06/chart">
                <c:ext xmlns:c16="http://schemas.microsoft.com/office/drawing/2014/chart" uri="{C3380CC4-5D6E-409C-BE32-E72D297353CC}">
                  <c16:uniqueId val="{00000012-660B-4757-A183-437894D8793A}"/>
                </c:ext>
                <c:ext xmlns:c15="http://schemas.microsoft.com/office/drawing/2012/chart" uri="{CE6537A1-D6FC-4f65-9D91-7224C49458BB}"/>
              </c:extLst>
            </c:dLbl>
            <c:dLbl>
              <c:idx val="8"/>
              <c:delete val="1"/>
              <c:extLst xmlns:c16r2="http://schemas.microsoft.com/office/drawing/2015/06/chart">
                <c:ext xmlns:c16="http://schemas.microsoft.com/office/drawing/2014/chart" uri="{C3380CC4-5D6E-409C-BE32-E72D297353CC}">
                  <c16:uniqueId val="{00000013-660B-4757-A183-437894D8793A}"/>
                </c:ext>
                <c:ext xmlns:c15="http://schemas.microsoft.com/office/drawing/2012/chart" uri="{CE6537A1-D6FC-4f65-9D91-7224C49458BB}"/>
              </c:extLst>
            </c:dLbl>
            <c:dLbl>
              <c:idx val="9"/>
              <c:delete val="1"/>
              <c:extLst xmlns:c16r2="http://schemas.microsoft.com/office/drawing/2015/06/chart">
                <c:ext xmlns:c16="http://schemas.microsoft.com/office/drawing/2014/chart" uri="{C3380CC4-5D6E-409C-BE32-E72D297353CC}">
                  <c16:uniqueId val="{00000014-660B-4757-A183-437894D8793A}"/>
                </c:ext>
                <c:ext xmlns:c15="http://schemas.microsoft.com/office/drawing/2012/chart" uri="{CE6537A1-D6FC-4f65-9D91-7224C49458BB}"/>
              </c:extLst>
            </c:dLbl>
            <c:dLbl>
              <c:idx val="10"/>
              <c:layout>
                <c:manualLayout>
                  <c:x val="-5.4080628255084272E-2"/>
                  <c:y val="5.3756879222683948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E554-4412-8BCD-84EC9B7368D8}"/>
                </c:ext>
                <c:ext xmlns:c15="http://schemas.microsoft.com/office/drawing/2012/chart" uri="{CE6537A1-D6FC-4f65-9D91-7224C49458BB}"/>
              </c:extLst>
            </c:dLbl>
            <c:spPr>
              <a:noFill/>
              <a:ln w="25400">
                <a:noFill/>
              </a:ln>
            </c:spPr>
            <c:txPr>
              <a:bodyPr wrap="square" lIns="38100" tIns="19050" rIns="38100" bIns="19050" anchor="ctr">
                <a:spAutoFit/>
              </a:bodyPr>
              <a:lstStyle/>
              <a:p>
                <a:pPr>
                  <a:defRPr sz="800" b="0" i="0" u="none" strike="noStrike" baseline="0">
                    <a:solidFill>
                      <a:srgbClr val="000000"/>
                    </a:solidFill>
                    <a:latin typeface="Calibri"/>
                    <a:ea typeface="Calibri"/>
                    <a:cs typeface="Calibri"/>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'3gr'!$O$3:$O$13</c:f>
              <c:strCache>
                <c:ptCount val="11"/>
                <c:pt idx="0">
                  <c:v>1921</c:v>
                </c:pt>
                <c:pt idx="1">
                  <c:v>1931</c:v>
                </c:pt>
                <c:pt idx="2">
                  <c:v>1948</c:v>
                </c:pt>
                <c:pt idx="3">
                  <c:v>1953</c:v>
                </c:pt>
                <c:pt idx="4">
                  <c:v>1961</c:v>
                </c:pt>
                <c:pt idx="5">
                  <c:v>1971</c:v>
                </c:pt>
                <c:pt idx="6">
                  <c:v>1981</c:v>
                </c:pt>
                <c:pt idx="7">
                  <c:v>1991</c:v>
                </c:pt>
                <c:pt idx="8">
                  <c:v>2002</c:v>
                </c:pt>
                <c:pt idx="9">
                  <c:v>2011</c:v>
                </c:pt>
                <c:pt idx="10">
                  <c:v>2019 1</c:v>
                </c:pt>
              </c:strCache>
            </c:strRef>
          </c:cat>
          <c:val>
            <c:numRef>
              <c:f>'3gr'!$Q$3:$Q$13</c:f>
              <c:numCache>
                <c:formatCode>0.0</c:formatCode>
                <c:ptCount val="11"/>
                <c:pt idx="0">
                  <c:v>27.4</c:v>
                </c:pt>
                <c:pt idx="1">
                  <c:v>26.6</c:v>
                </c:pt>
                <c:pt idx="2">
                  <c:v>28.4</c:v>
                </c:pt>
                <c:pt idx="3">
                  <c:v>29</c:v>
                </c:pt>
                <c:pt idx="4">
                  <c:v>30.4</c:v>
                </c:pt>
                <c:pt idx="5">
                  <c:v>32.700000000000003</c:v>
                </c:pt>
                <c:pt idx="6">
                  <c:v>34.5</c:v>
                </c:pt>
                <c:pt idx="7">
                  <c:v>35.9</c:v>
                </c:pt>
                <c:pt idx="8">
                  <c:v>39</c:v>
                </c:pt>
                <c:pt idx="9">
                  <c:v>40.799999999999997</c:v>
                </c:pt>
                <c:pt idx="10">
                  <c:v>41.9</c:v>
                </c:pt>
              </c:numCache>
            </c:numRef>
          </c:val>
          <c:smooth val="0"/>
          <c:extLst xmlns:c16r2="http://schemas.microsoft.com/office/drawing/2015/06/chart">
            <c:ext xmlns:c16="http://schemas.microsoft.com/office/drawing/2014/chart" uri="{C3380CC4-5D6E-409C-BE32-E72D297353CC}">
              <c16:uniqueId val="{00000015-660B-4757-A183-437894D8793A}"/>
            </c:ext>
          </c:extLst>
        </c:ser>
        <c:dLbls>
          <c:showLegendKey val="0"/>
          <c:showVal val="0"/>
          <c:showCatName val="0"/>
          <c:showSerName val="0"/>
          <c:showPercent val="0"/>
          <c:showBubbleSize val="0"/>
        </c:dLbls>
        <c:smooth val="0"/>
        <c:axId val="418793280"/>
        <c:axId val="418790144"/>
      </c:lineChart>
      <c:catAx>
        <c:axId val="418793280"/>
        <c:scaling>
          <c:orientation val="minMax"/>
        </c:scaling>
        <c:delete val="0"/>
        <c:axPos val="b"/>
        <c:numFmt formatCode="General" sourceLinked="1"/>
        <c:majorTickMark val="out"/>
        <c:minorTickMark val="none"/>
        <c:tickLblPos val="nextTo"/>
        <c:txPr>
          <a:bodyPr rot="0" vert="horz"/>
          <a:lstStyle/>
          <a:p>
            <a:pPr>
              <a:defRPr sz="800" b="0" i="0" u="none" strike="noStrike" baseline="0">
                <a:solidFill>
                  <a:srgbClr val="000000"/>
                </a:solidFill>
                <a:latin typeface="Calibri"/>
                <a:ea typeface="Calibri"/>
                <a:cs typeface="Calibri"/>
              </a:defRPr>
            </a:pPr>
            <a:endParaRPr lang="en-US"/>
          </a:p>
        </c:txPr>
        <c:crossAx val="418790144"/>
        <c:crosses val="autoZero"/>
        <c:auto val="1"/>
        <c:lblAlgn val="ctr"/>
        <c:lblOffset val="100"/>
        <c:noMultiLvlLbl val="0"/>
      </c:catAx>
      <c:valAx>
        <c:axId val="418790144"/>
        <c:scaling>
          <c:orientation val="minMax"/>
        </c:scaling>
        <c:delete val="0"/>
        <c:axPos val="l"/>
        <c:majorGridlines/>
        <c:numFmt formatCode="0" sourceLinked="0"/>
        <c:majorTickMark val="out"/>
        <c:minorTickMark val="none"/>
        <c:tickLblPos val="nextTo"/>
        <c:txPr>
          <a:bodyPr rot="0" vert="horz"/>
          <a:lstStyle/>
          <a:p>
            <a:pPr>
              <a:defRPr sz="800" b="0" i="0" u="none" strike="noStrike" baseline="0">
                <a:solidFill>
                  <a:srgbClr val="000000"/>
                </a:solidFill>
                <a:latin typeface="Calibri"/>
                <a:ea typeface="Calibri"/>
                <a:cs typeface="Calibri"/>
              </a:defRPr>
            </a:pPr>
            <a:endParaRPr lang="en-US"/>
          </a:p>
        </c:txPr>
        <c:crossAx val="418793280"/>
        <c:crosses val="autoZero"/>
        <c:crossBetween val="between"/>
      </c:valAx>
    </c:plotArea>
    <c:legend>
      <c:legendPos val="b"/>
      <c:layout>
        <c:manualLayout>
          <c:xMode val="edge"/>
          <c:yMode val="edge"/>
          <c:x val="0.34992040140601122"/>
          <c:y val="0.91451351082509758"/>
          <c:w val="0.32179123557415212"/>
          <c:h val="8.100674923967878E-2"/>
        </c:manualLayout>
      </c:layout>
      <c:overlay val="0"/>
      <c:txPr>
        <a:bodyPr/>
        <a:lstStyle/>
        <a:p>
          <a:pPr>
            <a:defRPr sz="1000" b="0" i="0" u="none" strike="noStrike" baseline="0">
              <a:solidFill>
                <a:srgbClr val="000000"/>
              </a:solidFill>
              <a:latin typeface="Calibri"/>
              <a:ea typeface="Calibri"/>
              <a:cs typeface="Calibri"/>
            </a:defRPr>
          </a:pPr>
          <a:endParaRPr lang="en-US"/>
        </a:p>
      </c:txPr>
    </c:legend>
    <c:plotVisOnly val="1"/>
    <c:dispBlanksAs val="gap"/>
    <c:showDLblsOverMax val="0"/>
  </c:chart>
  <c:spPr>
    <a:ln>
      <a:gradFill>
        <a:gsLst>
          <a:gs pos="0">
            <a:schemeClr val="bg1"/>
          </a:gs>
          <a:gs pos="50000">
            <a:schemeClr val="accent1">
              <a:tint val="44500"/>
              <a:satMod val="160000"/>
            </a:schemeClr>
          </a:gs>
          <a:gs pos="100000">
            <a:schemeClr val="accent1">
              <a:tint val="23500"/>
              <a:satMod val="160000"/>
            </a:schemeClr>
          </a:gs>
        </a:gsLst>
        <a:lin ang="5400000" scaled="0"/>
      </a:gradFill>
    </a:ln>
  </c:spPr>
  <c:txPr>
    <a:bodyPr/>
    <a:lstStyle/>
    <a:p>
      <a:pPr>
        <a:defRPr sz="800" b="0" i="0" u="none" strike="noStrike" baseline="0">
          <a:solidFill>
            <a:srgbClr val="000000"/>
          </a:solidFill>
          <a:latin typeface="Calibri"/>
          <a:ea typeface="Calibri"/>
          <a:cs typeface="Calibri"/>
        </a:defRPr>
      </a:pPr>
      <a:endParaRPr lang="en-US"/>
    </a:p>
  </c:txPr>
  <c:printSettings>
    <c:headerFooter/>
    <c:pageMargins b="0.75000000000000189" l="0.70000000000000062" r="0.70000000000000062" t="0.75000000000000189" header="0.30000000000000032" footer="0.30000000000000032"/>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'16gr'!$A$34</c:f>
              <c:strCache>
                <c:ptCount val="1"/>
                <c:pt idx="0">
                  <c:v>Up to 24 </c:v>
                </c:pt>
              </c:strCache>
            </c:strRef>
          </c:tx>
          <c:spPr>
            <a:gradFill flip="none" rotWithShape="1">
              <a:gsLst>
                <a:gs pos="0">
                  <a:schemeClr val="accent6">
                    <a:lumMod val="75000"/>
                    <a:shade val="30000"/>
                    <a:satMod val="115000"/>
                  </a:schemeClr>
                </a:gs>
                <a:gs pos="50000">
                  <a:schemeClr val="accent6">
                    <a:lumMod val="75000"/>
                    <a:shade val="67500"/>
                    <a:satMod val="115000"/>
                  </a:schemeClr>
                </a:gs>
                <a:gs pos="100000">
                  <a:schemeClr val="accent6">
                    <a:lumMod val="75000"/>
                    <a:shade val="100000"/>
                    <a:satMod val="115000"/>
                  </a:schemeClr>
                </a:gs>
              </a:gsLst>
              <a:lin ang="2700000" scaled="1"/>
              <a:tileRect/>
            </a:gradFill>
            <a:ln w="25400">
              <a:noFill/>
            </a:ln>
          </c:spPr>
          <c:invertIfNegative val="0"/>
          <c:cat>
            <c:multiLvlStrRef>
              <c:f>'16gr'!$B$32:$E$33</c:f>
              <c:multiLvlStrCache>
                <c:ptCount val="4"/>
                <c:lvl>
                  <c:pt idx="0">
                    <c:v>Divorces</c:v>
                  </c:pt>
                  <c:pt idx="1">
                    <c:v>Marriages</c:v>
                  </c:pt>
                  <c:pt idx="2">
                    <c:v>Divorces</c:v>
                  </c:pt>
                  <c:pt idx="3">
                    <c:v>Marriages</c:v>
                  </c:pt>
                </c:lvl>
                <c:lvl>
                  <c:pt idx="0">
                    <c:v>Women</c:v>
                  </c:pt>
                  <c:pt idx="2">
                    <c:v>Men</c:v>
                  </c:pt>
                </c:lvl>
              </c:multiLvlStrCache>
            </c:multiLvlStrRef>
          </c:cat>
          <c:val>
            <c:numRef>
              <c:f>'16gr'!$B$34:$E$34</c:f>
              <c:numCache>
                <c:formatCode>General</c:formatCode>
                <c:ptCount val="4"/>
                <c:pt idx="0">
                  <c:v>8.3629999999999995</c:v>
                </c:pt>
                <c:pt idx="1">
                  <c:v>0.60899999999999999</c:v>
                </c:pt>
                <c:pt idx="2">
                  <c:v>3.786</c:v>
                </c:pt>
                <c:pt idx="3">
                  <c:v>0.20699999999999999</c:v>
                </c:pt>
              </c:numCache>
            </c:numRef>
          </c:val>
          <c:extLst xmlns:c16r2="http://schemas.microsoft.com/office/drawing/2015/06/chart">
            <c:ext xmlns:c16="http://schemas.microsoft.com/office/drawing/2014/chart" uri="{C3380CC4-5D6E-409C-BE32-E72D297353CC}">
              <c16:uniqueId val="{00000000-A1E9-4A0A-9F42-4ADB83612895}"/>
            </c:ext>
          </c:extLst>
        </c:ser>
        <c:ser>
          <c:idx val="1"/>
          <c:order val="1"/>
          <c:tx>
            <c:strRef>
              <c:f>'16gr'!$A$35</c:f>
              <c:strCache>
                <c:ptCount val="1"/>
                <c:pt idx="0">
                  <c:v>25 – 34</c:v>
                </c:pt>
              </c:strCache>
            </c:strRef>
          </c:tx>
          <c:spPr>
            <a:gradFill flip="none" rotWithShape="1">
              <a:gsLst>
                <a:gs pos="0">
                  <a:schemeClr val="accent6">
                    <a:lumMod val="75000"/>
                    <a:tint val="66000"/>
                    <a:satMod val="160000"/>
                  </a:schemeClr>
                </a:gs>
                <a:gs pos="50000">
                  <a:schemeClr val="accent6">
                    <a:lumMod val="75000"/>
                    <a:tint val="44500"/>
                    <a:satMod val="160000"/>
                  </a:schemeClr>
                </a:gs>
                <a:gs pos="100000">
                  <a:schemeClr val="accent6">
                    <a:lumMod val="75000"/>
                    <a:tint val="23500"/>
                    <a:satMod val="160000"/>
                  </a:schemeClr>
                </a:gs>
              </a:gsLst>
              <a:lin ang="2700000" scaled="1"/>
              <a:tileRect/>
            </a:gradFill>
            <a:ln w="25400">
              <a:noFill/>
            </a:ln>
          </c:spPr>
          <c:invertIfNegative val="0"/>
          <c:cat>
            <c:multiLvlStrRef>
              <c:f>'16gr'!$B$32:$E$33</c:f>
              <c:multiLvlStrCache>
                <c:ptCount val="4"/>
                <c:lvl>
                  <c:pt idx="0">
                    <c:v>Divorces</c:v>
                  </c:pt>
                  <c:pt idx="1">
                    <c:v>Marriages</c:v>
                  </c:pt>
                  <c:pt idx="2">
                    <c:v>Divorces</c:v>
                  </c:pt>
                  <c:pt idx="3">
                    <c:v>Marriages</c:v>
                  </c:pt>
                </c:lvl>
                <c:lvl>
                  <c:pt idx="0">
                    <c:v>Women</c:v>
                  </c:pt>
                  <c:pt idx="2">
                    <c:v>Men</c:v>
                  </c:pt>
                </c:lvl>
              </c:multiLvlStrCache>
            </c:multiLvlStrRef>
          </c:cat>
          <c:val>
            <c:numRef>
              <c:f>'16gr'!$B$35:$E$35</c:f>
              <c:numCache>
                <c:formatCode>General</c:formatCode>
                <c:ptCount val="4"/>
                <c:pt idx="0">
                  <c:v>18.433</c:v>
                </c:pt>
                <c:pt idx="1">
                  <c:v>3.125</c:v>
                </c:pt>
                <c:pt idx="2">
                  <c:v>19.509</c:v>
                </c:pt>
                <c:pt idx="3">
                  <c:v>2.331</c:v>
                </c:pt>
              </c:numCache>
            </c:numRef>
          </c:val>
          <c:extLst xmlns:c16r2="http://schemas.microsoft.com/office/drawing/2015/06/chart">
            <c:ext xmlns:c16="http://schemas.microsoft.com/office/drawing/2014/chart" uri="{C3380CC4-5D6E-409C-BE32-E72D297353CC}">
              <c16:uniqueId val="{00000001-A1E9-4A0A-9F42-4ADB83612895}"/>
            </c:ext>
          </c:extLst>
        </c:ser>
        <c:ser>
          <c:idx val="2"/>
          <c:order val="2"/>
          <c:tx>
            <c:strRef>
              <c:f>'16gr'!$A$36</c:f>
              <c:strCache>
                <c:ptCount val="1"/>
                <c:pt idx="0">
                  <c:v>35 – 44</c:v>
                </c:pt>
              </c:strCache>
            </c:strRef>
          </c:tx>
          <c:spPr>
            <a:solidFill>
              <a:schemeClr val="accent6">
                <a:lumMod val="75000"/>
              </a:schemeClr>
            </a:solidFill>
            <a:ln w="25400">
              <a:noFill/>
            </a:ln>
          </c:spPr>
          <c:invertIfNegative val="0"/>
          <c:cat>
            <c:multiLvlStrRef>
              <c:f>'16gr'!$B$32:$E$33</c:f>
              <c:multiLvlStrCache>
                <c:ptCount val="4"/>
                <c:lvl>
                  <c:pt idx="0">
                    <c:v>Divorces</c:v>
                  </c:pt>
                  <c:pt idx="1">
                    <c:v>Marriages</c:v>
                  </c:pt>
                  <c:pt idx="2">
                    <c:v>Divorces</c:v>
                  </c:pt>
                  <c:pt idx="3">
                    <c:v>Marriages</c:v>
                  </c:pt>
                </c:lvl>
                <c:lvl>
                  <c:pt idx="0">
                    <c:v>Women</c:v>
                  </c:pt>
                  <c:pt idx="2">
                    <c:v>Men</c:v>
                  </c:pt>
                </c:lvl>
              </c:multiLvlStrCache>
            </c:multiLvlStrRef>
          </c:cat>
          <c:val>
            <c:numRef>
              <c:f>'16gr'!$B$36:$E$36</c:f>
              <c:numCache>
                <c:formatCode>General</c:formatCode>
                <c:ptCount val="4"/>
                <c:pt idx="0">
                  <c:v>5.2830000000000004</c:v>
                </c:pt>
                <c:pt idx="1">
                  <c:v>3.6669999999999998</c:v>
                </c:pt>
                <c:pt idx="2">
                  <c:v>7.4290000000000003</c:v>
                </c:pt>
                <c:pt idx="3">
                  <c:v>3.6779999999999999</c:v>
                </c:pt>
              </c:numCache>
            </c:numRef>
          </c:val>
          <c:extLst xmlns:c16r2="http://schemas.microsoft.com/office/drawing/2015/06/chart">
            <c:ext xmlns:c16="http://schemas.microsoft.com/office/drawing/2014/chart" uri="{C3380CC4-5D6E-409C-BE32-E72D297353CC}">
              <c16:uniqueId val="{00000002-A1E9-4A0A-9F42-4ADB83612895}"/>
            </c:ext>
          </c:extLst>
        </c:ser>
        <c:ser>
          <c:idx val="3"/>
          <c:order val="3"/>
          <c:tx>
            <c:strRef>
              <c:f>'16gr'!$A$37</c:f>
              <c:strCache>
                <c:ptCount val="1"/>
                <c:pt idx="0">
                  <c:v>45 – 54</c:v>
                </c:pt>
              </c:strCache>
            </c:strRef>
          </c:tx>
          <c:spPr>
            <a:gradFill flip="none" rotWithShape="1">
              <a:gsLst>
                <a:gs pos="0">
                  <a:schemeClr val="accent6">
                    <a:lumMod val="75000"/>
                    <a:tint val="66000"/>
                    <a:satMod val="160000"/>
                  </a:schemeClr>
                </a:gs>
                <a:gs pos="50000">
                  <a:schemeClr val="accent6">
                    <a:lumMod val="75000"/>
                    <a:tint val="44500"/>
                    <a:satMod val="160000"/>
                  </a:schemeClr>
                </a:gs>
                <a:gs pos="100000">
                  <a:schemeClr val="accent6">
                    <a:lumMod val="75000"/>
                    <a:tint val="23500"/>
                    <a:satMod val="160000"/>
                  </a:schemeClr>
                </a:gs>
              </a:gsLst>
              <a:lin ang="13500000" scaled="1"/>
              <a:tileRect/>
            </a:gradFill>
            <a:ln w="25400">
              <a:noFill/>
            </a:ln>
          </c:spPr>
          <c:invertIfNegative val="0"/>
          <c:cat>
            <c:multiLvlStrRef>
              <c:f>'16gr'!$B$32:$E$33</c:f>
              <c:multiLvlStrCache>
                <c:ptCount val="4"/>
                <c:lvl>
                  <c:pt idx="0">
                    <c:v>Divorces</c:v>
                  </c:pt>
                  <c:pt idx="1">
                    <c:v>Marriages</c:v>
                  </c:pt>
                  <c:pt idx="2">
                    <c:v>Divorces</c:v>
                  </c:pt>
                  <c:pt idx="3">
                    <c:v>Marriages</c:v>
                  </c:pt>
                </c:lvl>
                <c:lvl>
                  <c:pt idx="0">
                    <c:v>Women</c:v>
                  </c:pt>
                  <c:pt idx="2">
                    <c:v>Men</c:v>
                  </c:pt>
                </c:lvl>
              </c:multiLvlStrCache>
            </c:multiLvlStrRef>
          </c:cat>
          <c:val>
            <c:numRef>
              <c:f>'16gr'!$B$37:$E$37</c:f>
              <c:numCache>
                <c:formatCode>General</c:formatCode>
                <c:ptCount val="4"/>
                <c:pt idx="0">
                  <c:v>2.0819999999999999</c:v>
                </c:pt>
                <c:pt idx="1">
                  <c:v>2.3109999999999999</c:v>
                </c:pt>
                <c:pt idx="2">
                  <c:v>2.5</c:v>
                </c:pt>
                <c:pt idx="3">
                  <c:v>2.7709999999999999</c:v>
                </c:pt>
              </c:numCache>
            </c:numRef>
          </c:val>
          <c:extLst xmlns:c16r2="http://schemas.microsoft.com/office/drawing/2015/06/chart">
            <c:ext xmlns:c16="http://schemas.microsoft.com/office/drawing/2014/chart" uri="{C3380CC4-5D6E-409C-BE32-E72D297353CC}">
              <c16:uniqueId val="{00000003-A1E9-4A0A-9F42-4ADB83612895}"/>
            </c:ext>
          </c:extLst>
        </c:ser>
        <c:ser>
          <c:idx val="4"/>
          <c:order val="4"/>
          <c:tx>
            <c:strRef>
              <c:f>'16gr'!$A$38</c:f>
              <c:strCache>
                <c:ptCount val="1"/>
                <c:pt idx="0">
                  <c:v>55+</c:v>
                </c:pt>
              </c:strCache>
            </c:strRef>
          </c:tx>
          <c:spPr>
            <a:gradFill flip="none" rotWithShape="1">
              <a:gsLst>
                <a:gs pos="0">
                  <a:schemeClr val="accent6">
                    <a:lumMod val="75000"/>
                    <a:shade val="30000"/>
                    <a:satMod val="115000"/>
                  </a:schemeClr>
                </a:gs>
                <a:gs pos="50000">
                  <a:schemeClr val="accent6">
                    <a:lumMod val="75000"/>
                    <a:shade val="67500"/>
                    <a:satMod val="115000"/>
                  </a:schemeClr>
                </a:gs>
                <a:gs pos="100000">
                  <a:schemeClr val="accent6">
                    <a:lumMod val="75000"/>
                    <a:shade val="100000"/>
                    <a:satMod val="115000"/>
                  </a:schemeClr>
                </a:gs>
              </a:gsLst>
              <a:lin ang="18900000" scaled="1"/>
              <a:tileRect/>
            </a:gradFill>
            <a:ln w="25400">
              <a:noFill/>
            </a:ln>
          </c:spPr>
          <c:invertIfNegative val="0"/>
          <c:cat>
            <c:multiLvlStrRef>
              <c:f>'16gr'!$B$32:$E$33</c:f>
              <c:multiLvlStrCache>
                <c:ptCount val="4"/>
                <c:lvl>
                  <c:pt idx="0">
                    <c:v>Divorces</c:v>
                  </c:pt>
                  <c:pt idx="1">
                    <c:v>Marriages</c:v>
                  </c:pt>
                  <c:pt idx="2">
                    <c:v>Divorces</c:v>
                  </c:pt>
                  <c:pt idx="3">
                    <c:v>Marriages</c:v>
                  </c:pt>
                </c:lvl>
                <c:lvl>
                  <c:pt idx="0">
                    <c:v>Women</c:v>
                  </c:pt>
                  <c:pt idx="2">
                    <c:v>Men</c:v>
                  </c:pt>
                </c:lvl>
              </c:multiLvlStrCache>
            </c:multiLvlStrRef>
          </c:cat>
          <c:val>
            <c:numRef>
              <c:f>'16gr'!$B$38:$E$38</c:f>
              <c:numCache>
                <c:formatCode>General</c:formatCode>
                <c:ptCount val="4"/>
                <c:pt idx="0">
                  <c:v>1.0589999999999999</c:v>
                </c:pt>
                <c:pt idx="1">
                  <c:v>1.1870000000000001</c:v>
                </c:pt>
                <c:pt idx="2">
                  <c:v>2.0609999999999999</c:v>
                </c:pt>
                <c:pt idx="3">
                  <c:v>1.9119999999999999</c:v>
                </c:pt>
              </c:numCache>
            </c:numRef>
          </c:val>
          <c:extLst xmlns:c16r2="http://schemas.microsoft.com/office/drawing/2015/06/chart">
            <c:ext xmlns:c16="http://schemas.microsoft.com/office/drawing/2014/chart" uri="{C3380CC4-5D6E-409C-BE32-E72D297353CC}">
              <c16:uniqueId val="{00000004-A1E9-4A0A-9F42-4ADB83612895}"/>
            </c:ext>
          </c:extLst>
        </c:ser>
        <c:dLbls>
          <c:showLegendKey val="0"/>
          <c:showVal val="0"/>
          <c:showCatName val="0"/>
          <c:showSerName val="0"/>
          <c:showPercent val="0"/>
          <c:showBubbleSize val="0"/>
        </c:dLbls>
        <c:gapWidth val="182"/>
        <c:axId val="423038632"/>
        <c:axId val="423039808"/>
      </c:barChart>
      <c:catAx>
        <c:axId val="4230386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423039808"/>
        <c:crosses val="autoZero"/>
        <c:auto val="1"/>
        <c:lblAlgn val="ctr"/>
        <c:lblOffset val="100"/>
        <c:noMultiLvlLbl val="0"/>
      </c:catAx>
      <c:valAx>
        <c:axId val="42303980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ln w="9525">
            <a:noFill/>
          </a:ln>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3038632"/>
        <c:crosses val="autoZero"/>
        <c:crossBetween val="between"/>
      </c:valAx>
      <c:spPr>
        <a:noFill/>
        <a:ln w="25400">
          <a:noFill/>
        </a:ln>
      </c:spPr>
    </c:plotArea>
    <c:legend>
      <c:legendPos val="b"/>
      <c:layout/>
      <c:overlay val="0"/>
      <c:spPr>
        <a:noFill/>
        <a:ln w="25400">
          <a:noFill/>
        </a:ln>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0000000000001" l="0.70000000000000062" r="0.70000000000000062" t="0.750000000000001" header="0.30000000000000032" footer="0.30000000000000032"/>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'17gr'!$C$8</c:f>
              <c:strCache>
                <c:ptCount val="1"/>
                <c:pt idx="0">
                  <c:v>Брак пре 15. године</c:v>
                </c:pt>
              </c:strCache>
            </c:strRef>
          </c:tx>
          <c:spPr>
            <a:ln w="28575" cap="rnd">
              <a:solidFill>
                <a:schemeClr val="accent1"/>
              </a:solidFill>
              <a:round/>
            </a:ln>
            <a:effectLst/>
          </c:spPr>
          <c:marker>
            <c:symbol val="none"/>
          </c:marker>
          <c:dLbls>
            <c:dLbl>
              <c:idx val="1"/>
              <c:delete val="1"/>
              <c:extLst xmlns:c16r2="http://schemas.microsoft.com/office/drawing/2015/06/chart">
                <c:ext xmlns:c16="http://schemas.microsoft.com/office/drawing/2014/chart" uri="{C3380CC4-5D6E-409C-BE32-E72D297353CC}">
                  <c16:uniqueId val="{00000000-D093-4656-88FE-3119194FC1CC}"/>
                </c:ex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'17gr'!$B$9:$B$11</c:f>
              <c:numCache>
                <c:formatCode>General</c:formatCode>
                <c:ptCount val="3"/>
                <c:pt idx="0">
                  <c:v>2010</c:v>
                </c:pt>
                <c:pt idx="1">
                  <c:v>2014</c:v>
                </c:pt>
                <c:pt idx="2">
                  <c:v>2019</c:v>
                </c:pt>
              </c:numCache>
            </c:numRef>
          </c:cat>
          <c:val>
            <c:numRef>
              <c:f>'17gr'!$C$9:$C$11</c:f>
              <c:numCache>
                <c:formatCode>0.0</c:formatCode>
                <c:ptCount val="3"/>
                <c:pt idx="0">
                  <c:v>0.9</c:v>
                </c:pt>
                <c:pt idx="1">
                  <c:v>0.3</c:v>
                </c:pt>
                <c:pt idx="2">
                  <c:v>1.2</c:v>
                </c:pt>
              </c:numCache>
            </c:numRef>
          </c:val>
          <c:smooth val="0"/>
          <c:extLst xmlns:c16r2="http://schemas.microsoft.com/office/drawing/2015/06/chart">
            <c:ext xmlns:c16="http://schemas.microsoft.com/office/drawing/2014/chart" uri="{C3380CC4-5D6E-409C-BE32-E72D297353CC}">
              <c16:uniqueId val="{00000000-B332-4327-B021-ACCDB6633B15}"/>
            </c:ext>
          </c:extLst>
        </c:ser>
        <c:ser>
          <c:idx val="1"/>
          <c:order val="1"/>
          <c:tx>
            <c:strRef>
              <c:f>'17gr'!$D$8</c:f>
              <c:strCache>
                <c:ptCount val="1"/>
                <c:pt idx="0">
                  <c:v>Брак пре 18. године</c:v>
                </c:pt>
              </c:strCache>
            </c:strRef>
          </c:tx>
          <c:spPr>
            <a:ln w="28575" cap="rnd">
              <a:solidFill>
                <a:schemeClr val="accent2"/>
              </a:solidFill>
              <a:round/>
            </a:ln>
            <a:effectLst/>
          </c:spPr>
          <c:marker>
            <c:symbol val="none"/>
          </c:marker>
          <c:dLbls>
            <c:dLbl>
              <c:idx val="1"/>
              <c:delete val="1"/>
              <c:extLst xmlns:c16r2="http://schemas.microsoft.com/office/drawing/2015/06/chart">
                <c:ext xmlns:c16="http://schemas.microsoft.com/office/drawing/2014/chart" uri="{C3380CC4-5D6E-409C-BE32-E72D297353CC}">
                  <c16:uniqueId val="{00000001-D093-4656-88FE-3119194FC1CC}"/>
                </c:ex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'17gr'!$B$9:$B$11</c:f>
              <c:numCache>
                <c:formatCode>General</c:formatCode>
                <c:ptCount val="3"/>
                <c:pt idx="0">
                  <c:v>2010</c:v>
                </c:pt>
                <c:pt idx="1">
                  <c:v>2014</c:v>
                </c:pt>
                <c:pt idx="2">
                  <c:v>2019</c:v>
                </c:pt>
              </c:numCache>
            </c:numRef>
          </c:cat>
          <c:val>
            <c:numRef>
              <c:f>'17gr'!$D$9:$D$11</c:f>
              <c:numCache>
                <c:formatCode>0.0</c:formatCode>
                <c:ptCount val="3"/>
                <c:pt idx="0">
                  <c:v>5</c:v>
                </c:pt>
                <c:pt idx="1">
                  <c:v>3.2</c:v>
                </c:pt>
                <c:pt idx="2">
                  <c:v>5.5</c:v>
                </c:pt>
              </c:numCache>
            </c:numRef>
          </c:val>
          <c:smooth val="0"/>
          <c:extLst xmlns:c16r2="http://schemas.microsoft.com/office/drawing/2015/06/chart">
            <c:ext xmlns:c16="http://schemas.microsoft.com/office/drawing/2014/chart" uri="{C3380CC4-5D6E-409C-BE32-E72D297353CC}">
              <c16:uniqueId val="{00000001-B332-4327-B021-ACCDB6633B15}"/>
            </c:ext>
          </c:extLst>
        </c:ser>
        <c:dLbls>
          <c:showLegendKey val="0"/>
          <c:showVal val="0"/>
          <c:showCatName val="0"/>
          <c:showSerName val="0"/>
          <c:showPercent val="0"/>
          <c:showBubbleSize val="0"/>
        </c:dLbls>
        <c:smooth val="0"/>
        <c:axId val="423039024"/>
        <c:axId val="423040592"/>
      </c:lineChart>
      <c:catAx>
        <c:axId val="423039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3040592"/>
        <c:crosses val="autoZero"/>
        <c:auto val="1"/>
        <c:lblAlgn val="ctr"/>
        <c:lblOffset val="100"/>
        <c:noMultiLvlLbl val="0"/>
      </c:catAx>
      <c:valAx>
        <c:axId val="4230405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30390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'17gr'!$C$24</c:f>
              <c:strCache>
                <c:ptCount val="1"/>
                <c:pt idx="0">
                  <c:v>In union before 15</c:v>
                </c:pt>
              </c:strCache>
            </c:strRef>
          </c:tx>
          <c:spPr>
            <a:ln w="28575" cap="rnd">
              <a:solidFill>
                <a:schemeClr val="accent1"/>
              </a:solidFill>
              <a:round/>
            </a:ln>
            <a:effectLst/>
          </c:spPr>
          <c:marker>
            <c:symbol val="none"/>
          </c:marker>
          <c:dLbls>
            <c:dLbl>
              <c:idx val="0"/>
              <c:layout>
                <c:manualLayout>
                  <c:x val="-8.3534136546184745E-2"/>
                  <c:y val="5.040956781535641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7018-42DC-B8F9-42605CA860C8}"/>
                </c:ext>
                <c:ext xmlns:c15="http://schemas.microsoft.com/office/drawing/2012/chart" uri="{CE6537A1-D6FC-4f65-9D91-7224C49458BB}"/>
              </c:extLst>
            </c:dLbl>
            <c:dLbl>
              <c:idx val="1"/>
              <c:delete val="1"/>
              <c:extLst xmlns:c16r2="http://schemas.microsoft.com/office/drawing/2015/06/chart">
                <c:ext xmlns:c16="http://schemas.microsoft.com/office/drawing/2014/chart" uri="{C3380CC4-5D6E-409C-BE32-E72D297353CC}">
                  <c16:uniqueId val="{00000001-7018-42DC-B8F9-42605CA860C8}"/>
                </c:ext>
                <c:ext xmlns:c15="http://schemas.microsoft.com/office/drawing/2012/chart" uri="{CE6537A1-D6FC-4f65-9D91-7224C49458BB}"/>
              </c:extLst>
            </c:dLbl>
            <c:dLbl>
              <c:idx val="2"/>
              <c:layout>
                <c:manualLayout>
                  <c:x val="-1.6064257028112448E-2"/>
                  <c:y val="1.5122870344606857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7018-42DC-B8F9-42605CA860C8}"/>
                </c:ex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'17gr'!$B$25:$B$27</c:f>
              <c:numCache>
                <c:formatCode>General</c:formatCode>
                <c:ptCount val="3"/>
                <c:pt idx="0">
                  <c:v>2010</c:v>
                </c:pt>
                <c:pt idx="1">
                  <c:v>2014</c:v>
                </c:pt>
                <c:pt idx="2">
                  <c:v>2019</c:v>
                </c:pt>
              </c:numCache>
            </c:numRef>
          </c:cat>
          <c:val>
            <c:numRef>
              <c:f>'17gr'!$C$25:$C$27</c:f>
              <c:numCache>
                <c:formatCode>0.0</c:formatCode>
                <c:ptCount val="3"/>
                <c:pt idx="0">
                  <c:v>0.9</c:v>
                </c:pt>
                <c:pt idx="1">
                  <c:v>0.3</c:v>
                </c:pt>
                <c:pt idx="2">
                  <c:v>1.2</c:v>
                </c:pt>
              </c:numCache>
            </c:numRef>
          </c:val>
          <c:smooth val="0"/>
          <c:extLst xmlns:c16r2="http://schemas.microsoft.com/office/drawing/2015/06/chart">
            <c:ext xmlns:c16="http://schemas.microsoft.com/office/drawing/2014/chart" uri="{C3380CC4-5D6E-409C-BE32-E72D297353CC}">
              <c16:uniqueId val="{00000000-EFF0-440B-8759-876A0A733392}"/>
            </c:ext>
          </c:extLst>
        </c:ser>
        <c:ser>
          <c:idx val="1"/>
          <c:order val="1"/>
          <c:tx>
            <c:strRef>
              <c:f>'17gr'!$D$24</c:f>
              <c:strCache>
                <c:ptCount val="1"/>
                <c:pt idx="0">
                  <c:v>In union before 18</c:v>
                </c:pt>
              </c:strCache>
            </c:strRef>
          </c:tx>
          <c:spPr>
            <a:ln w="28575" cap="rnd">
              <a:solidFill>
                <a:schemeClr val="accent2"/>
              </a:solidFill>
              <a:round/>
            </a:ln>
            <a:effectLst/>
          </c:spPr>
          <c:marker>
            <c:symbol val="none"/>
          </c:marker>
          <c:dLbls>
            <c:dLbl>
              <c:idx val="1"/>
              <c:delete val="1"/>
              <c:extLst xmlns:c16r2="http://schemas.microsoft.com/office/drawing/2015/06/chart">
                <c:ext xmlns:c16="http://schemas.microsoft.com/office/drawing/2014/chart" uri="{C3380CC4-5D6E-409C-BE32-E72D297353CC}">
                  <c16:uniqueId val="{00000000-7018-42DC-B8F9-42605CA860C8}"/>
                </c:ex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'17gr'!$B$25:$B$27</c:f>
              <c:numCache>
                <c:formatCode>General</c:formatCode>
                <c:ptCount val="3"/>
                <c:pt idx="0">
                  <c:v>2010</c:v>
                </c:pt>
                <c:pt idx="1">
                  <c:v>2014</c:v>
                </c:pt>
                <c:pt idx="2">
                  <c:v>2019</c:v>
                </c:pt>
              </c:numCache>
            </c:numRef>
          </c:cat>
          <c:val>
            <c:numRef>
              <c:f>'17gr'!$D$25:$D$27</c:f>
              <c:numCache>
                <c:formatCode>0.0</c:formatCode>
                <c:ptCount val="3"/>
                <c:pt idx="0">
                  <c:v>5</c:v>
                </c:pt>
                <c:pt idx="1">
                  <c:v>3.2</c:v>
                </c:pt>
                <c:pt idx="2">
                  <c:v>5.5</c:v>
                </c:pt>
              </c:numCache>
            </c:numRef>
          </c:val>
          <c:smooth val="0"/>
          <c:extLst xmlns:c16r2="http://schemas.microsoft.com/office/drawing/2015/06/chart">
            <c:ext xmlns:c16="http://schemas.microsoft.com/office/drawing/2014/chart" uri="{C3380CC4-5D6E-409C-BE32-E72D297353CC}">
              <c16:uniqueId val="{00000001-EFF0-440B-8759-876A0A733392}"/>
            </c:ext>
          </c:extLst>
        </c:ser>
        <c:dLbls>
          <c:showLegendKey val="0"/>
          <c:showVal val="0"/>
          <c:showCatName val="0"/>
          <c:showSerName val="0"/>
          <c:showPercent val="0"/>
          <c:showBubbleSize val="0"/>
        </c:dLbls>
        <c:smooth val="0"/>
        <c:axId val="423042160"/>
        <c:axId val="423040984"/>
      </c:lineChart>
      <c:catAx>
        <c:axId val="4230421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3040984"/>
        <c:crosses val="autoZero"/>
        <c:auto val="1"/>
        <c:lblAlgn val="ctr"/>
        <c:lblOffset val="100"/>
        <c:noMultiLvlLbl val="0"/>
      </c:catAx>
      <c:valAx>
        <c:axId val="42304098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30421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040840332281393"/>
          <c:y val="5.9620596205962058E-2"/>
          <c:w val="0.84421743943809302"/>
          <c:h val="0.71507073810895594"/>
        </c:manualLayout>
      </c:layout>
      <c:barChart>
        <c:barDir val="bar"/>
        <c:grouping val="clustered"/>
        <c:varyColors val="0"/>
        <c:ser>
          <c:idx val="0"/>
          <c:order val="0"/>
          <c:tx>
            <c:strRef>
              <c:f>'18gr'!$A$5</c:f>
              <c:strCache>
                <c:ptCount val="1"/>
                <c:pt idx="0">
                  <c:v>2006</c:v>
                </c:pt>
              </c:strCache>
            </c:strRef>
          </c:tx>
          <c:invertIfNegative val="0"/>
          <c:cat>
            <c:strRef>
              <c:f>'18gr'!$B$4:$E$4</c:f>
              <c:strCache>
                <c:ptCount val="4"/>
                <c:pt idx="0">
                  <c:v>Mлађи супружник
(младожења)</c:v>
                </c:pt>
                <c:pt idx="1">
                  <c:v>До 4 године
старији1</c:v>
                </c:pt>
                <c:pt idx="2">
                  <c:v>5‒9 година
старији</c:v>
                </c:pt>
                <c:pt idx="3">
                  <c:v>10+ година супружник
старији</c:v>
                </c:pt>
              </c:strCache>
            </c:strRef>
          </c:cat>
          <c:val>
            <c:numRef>
              <c:f>'18gr'!$B$5:$E$5</c:f>
            </c:numRef>
          </c:val>
          <c:extLst xmlns:c16r2="http://schemas.microsoft.com/office/drawing/2015/06/chart">
            <c:ext xmlns:c16="http://schemas.microsoft.com/office/drawing/2014/chart" uri="{C3380CC4-5D6E-409C-BE32-E72D297353CC}">
              <c16:uniqueId val="{00000000-C749-4C51-B16A-FCD3AA17717A}"/>
            </c:ext>
          </c:extLst>
        </c:ser>
        <c:ser>
          <c:idx val="1"/>
          <c:order val="1"/>
          <c:tx>
            <c:strRef>
              <c:f>'18gr'!$A$6</c:f>
              <c:strCache>
                <c:ptCount val="1"/>
                <c:pt idx="0">
                  <c:v>2011</c:v>
                </c:pt>
              </c:strCache>
            </c:strRef>
          </c:tx>
          <c:invertIfNegative val="0"/>
          <c:cat>
            <c:strRef>
              <c:f>'18gr'!$B$4:$E$4</c:f>
              <c:strCache>
                <c:ptCount val="4"/>
                <c:pt idx="0">
                  <c:v>Mлађи супружник
(младожења)</c:v>
                </c:pt>
                <c:pt idx="1">
                  <c:v>До 4 године
старији1</c:v>
                </c:pt>
                <c:pt idx="2">
                  <c:v>5‒9 година
старији</c:v>
                </c:pt>
                <c:pt idx="3">
                  <c:v>10+ година супружник
старији</c:v>
                </c:pt>
              </c:strCache>
            </c:strRef>
          </c:cat>
          <c:val>
            <c:numRef>
              <c:f>'18gr'!$B$6:$E$6</c:f>
            </c:numRef>
          </c:val>
          <c:extLst xmlns:c16r2="http://schemas.microsoft.com/office/drawing/2015/06/chart">
            <c:ext xmlns:c16="http://schemas.microsoft.com/office/drawing/2014/chart" uri="{C3380CC4-5D6E-409C-BE32-E72D297353CC}">
              <c16:uniqueId val="{00000001-C749-4C51-B16A-FCD3AA17717A}"/>
            </c:ext>
          </c:extLst>
        </c:ser>
        <c:ser>
          <c:idx val="2"/>
          <c:order val="2"/>
          <c:tx>
            <c:strRef>
              <c:f>'18gr'!$A$7</c:f>
              <c:strCache>
                <c:ptCount val="1"/>
                <c:pt idx="0">
                  <c:v>2016</c:v>
                </c:pt>
              </c:strCache>
            </c:strRef>
          </c:tx>
          <c:invertIfNegative val="0"/>
          <c:cat>
            <c:strRef>
              <c:f>'18gr'!$B$4:$E$4</c:f>
              <c:strCache>
                <c:ptCount val="4"/>
                <c:pt idx="0">
                  <c:v>Mлађи супружник
(младожења)</c:v>
                </c:pt>
                <c:pt idx="1">
                  <c:v>До 4 године
старији1</c:v>
                </c:pt>
                <c:pt idx="2">
                  <c:v>5‒9 година
старији</c:v>
                </c:pt>
                <c:pt idx="3">
                  <c:v>10+ година супружник
старији</c:v>
                </c:pt>
              </c:strCache>
            </c:strRef>
          </c:cat>
          <c:val>
            <c:numRef>
              <c:f>'18gr'!$B$7:$E$7</c:f>
            </c:numRef>
          </c:val>
          <c:extLst xmlns:c16r2="http://schemas.microsoft.com/office/drawing/2015/06/chart">
            <c:ext xmlns:c16="http://schemas.microsoft.com/office/drawing/2014/chart" uri="{C3380CC4-5D6E-409C-BE32-E72D297353CC}">
              <c16:uniqueId val="{00000002-C749-4C51-B16A-FCD3AA17717A}"/>
            </c:ext>
          </c:extLst>
        </c:ser>
        <c:ser>
          <c:idx val="3"/>
          <c:order val="3"/>
          <c:tx>
            <c:strRef>
              <c:f>'18gr'!$A$8</c:f>
              <c:strCache>
                <c:ptCount val="1"/>
              </c:strCache>
            </c:strRef>
          </c:tx>
          <c:invertIfNegative val="0"/>
          <c:cat>
            <c:strRef>
              <c:f>'18gr'!$B$4:$E$4</c:f>
              <c:strCache>
                <c:ptCount val="4"/>
                <c:pt idx="0">
                  <c:v>Mлађи супружник
(младожења)</c:v>
                </c:pt>
                <c:pt idx="1">
                  <c:v>До 4 године
старији1</c:v>
                </c:pt>
                <c:pt idx="2">
                  <c:v>5‒9 година
старији</c:v>
                </c:pt>
                <c:pt idx="3">
                  <c:v>10+ година супружник
старији</c:v>
                </c:pt>
              </c:strCache>
            </c:strRef>
          </c:cat>
          <c:val>
            <c:numRef>
              <c:f>'18gr'!$B$8:$E$8</c:f>
            </c:numRef>
          </c:val>
          <c:extLst xmlns:c16r2="http://schemas.microsoft.com/office/drawing/2015/06/chart">
            <c:ext xmlns:c16="http://schemas.microsoft.com/office/drawing/2014/chart" uri="{C3380CC4-5D6E-409C-BE32-E72D297353CC}">
              <c16:uniqueId val="{00000003-C749-4C51-B16A-FCD3AA17717A}"/>
            </c:ext>
          </c:extLst>
        </c:ser>
        <c:ser>
          <c:idx val="4"/>
          <c:order val="4"/>
          <c:tx>
            <c:strRef>
              <c:f>'18gr'!$A$9</c:f>
              <c:strCache>
                <c:ptCount val="1"/>
                <c:pt idx="0">
                  <c:v>2009</c:v>
                </c:pt>
              </c:strCache>
            </c:strRef>
          </c:tx>
          <c:spPr>
            <a:solidFill>
              <a:schemeClr val="accent6">
                <a:lumMod val="75000"/>
              </a:schemeClr>
            </a:solidFill>
          </c:spPr>
          <c:invertIfNegative val="0"/>
          <c:cat>
            <c:strRef>
              <c:f>'18gr'!$B$4:$E$4</c:f>
              <c:strCache>
                <c:ptCount val="4"/>
                <c:pt idx="0">
                  <c:v>Mлађи супружник
(младожења)</c:v>
                </c:pt>
                <c:pt idx="1">
                  <c:v>До 4 године
старији1</c:v>
                </c:pt>
                <c:pt idx="2">
                  <c:v>5‒9 година
старији</c:v>
                </c:pt>
                <c:pt idx="3">
                  <c:v>10+ година супружник
старији</c:v>
                </c:pt>
              </c:strCache>
            </c:strRef>
          </c:cat>
          <c:val>
            <c:numRef>
              <c:f>'18gr'!$B$9:$E$9</c:f>
              <c:numCache>
                <c:formatCode>0.0</c:formatCode>
                <c:ptCount val="4"/>
                <c:pt idx="0">
                  <c:v>16.362304290017097</c:v>
                </c:pt>
                <c:pt idx="1">
                  <c:v>47.827856619542509</c:v>
                </c:pt>
                <c:pt idx="2">
                  <c:v>24.885355330637939</c:v>
                </c:pt>
                <c:pt idx="3">
                  <c:v>10.924483759802458</c:v>
                </c:pt>
              </c:numCache>
            </c:numRef>
          </c:val>
          <c:extLst xmlns:c16r2="http://schemas.microsoft.com/office/drawing/2015/06/chart">
            <c:ext xmlns:c16="http://schemas.microsoft.com/office/drawing/2014/chart" uri="{C3380CC4-5D6E-409C-BE32-E72D297353CC}">
              <c16:uniqueId val="{00000004-C749-4C51-B16A-FCD3AA17717A}"/>
            </c:ext>
          </c:extLst>
        </c:ser>
        <c:ser>
          <c:idx val="5"/>
          <c:order val="5"/>
          <c:tx>
            <c:strRef>
              <c:f>'18gr'!$A$10</c:f>
              <c:strCache>
                <c:ptCount val="1"/>
                <c:pt idx="0">
                  <c:v>2014</c:v>
                </c:pt>
              </c:strCache>
            </c:strRef>
          </c:tx>
          <c:spPr>
            <a:solidFill>
              <a:schemeClr val="accent5">
                <a:lumMod val="75000"/>
              </a:schemeClr>
            </a:solidFill>
          </c:spPr>
          <c:invertIfNegative val="0"/>
          <c:cat>
            <c:strRef>
              <c:f>'18gr'!$B$4:$E$4</c:f>
              <c:strCache>
                <c:ptCount val="4"/>
                <c:pt idx="0">
                  <c:v>Mлађи супружник
(младожења)</c:v>
                </c:pt>
                <c:pt idx="1">
                  <c:v>До 4 године
старији1</c:v>
                </c:pt>
                <c:pt idx="2">
                  <c:v>5‒9 година
старији</c:v>
                </c:pt>
                <c:pt idx="3">
                  <c:v>10+ година супружник
старији</c:v>
                </c:pt>
              </c:strCache>
            </c:strRef>
          </c:cat>
          <c:val>
            <c:numRef>
              <c:f>'18gr'!$B$10:$E$10</c:f>
              <c:numCache>
                <c:formatCode>0.0</c:formatCode>
                <c:ptCount val="4"/>
                <c:pt idx="0">
                  <c:v>17.977435559581654</c:v>
                </c:pt>
                <c:pt idx="1">
                  <c:v>47.426500864695711</c:v>
                </c:pt>
                <c:pt idx="2">
                  <c:v>24.175794010266547</c:v>
                </c:pt>
                <c:pt idx="3">
                  <c:v>10.420269565456094</c:v>
                </c:pt>
              </c:numCache>
            </c:numRef>
          </c:val>
          <c:extLst xmlns:c16r2="http://schemas.microsoft.com/office/drawing/2015/06/chart">
            <c:ext xmlns:c16="http://schemas.microsoft.com/office/drawing/2014/chart" uri="{C3380CC4-5D6E-409C-BE32-E72D297353CC}">
              <c16:uniqueId val="{00000005-C749-4C51-B16A-FCD3AA17717A}"/>
            </c:ext>
          </c:extLst>
        </c:ser>
        <c:ser>
          <c:idx val="6"/>
          <c:order val="6"/>
          <c:tx>
            <c:strRef>
              <c:f>'18gr'!$A$11</c:f>
              <c:strCache>
                <c:ptCount val="1"/>
                <c:pt idx="0">
                  <c:v>2019</c:v>
                </c:pt>
              </c:strCache>
            </c:strRef>
          </c:tx>
          <c:spPr>
            <a:solidFill>
              <a:schemeClr val="bg1">
                <a:lumMod val="75000"/>
              </a:schemeClr>
            </a:solidFill>
          </c:spPr>
          <c:invertIfNegative val="0"/>
          <c:cat>
            <c:strRef>
              <c:f>'18gr'!$B$4:$E$4</c:f>
              <c:strCache>
                <c:ptCount val="4"/>
                <c:pt idx="0">
                  <c:v>Mлађи супружник
(младожења)</c:v>
                </c:pt>
                <c:pt idx="1">
                  <c:v>До 4 године
старији1</c:v>
                </c:pt>
                <c:pt idx="2">
                  <c:v>5‒9 година
старији</c:v>
                </c:pt>
                <c:pt idx="3">
                  <c:v>10+ година супружник
старији</c:v>
                </c:pt>
              </c:strCache>
            </c:strRef>
          </c:cat>
          <c:val>
            <c:numRef>
              <c:f>'18gr'!$B$11:$E$11</c:f>
              <c:numCache>
                <c:formatCode>0.0</c:formatCode>
                <c:ptCount val="4"/>
                <c:pt idx="0">
                  <c:v>20.101208883890919</c:v>
                </c:pt>
                <c:pt idx="1">
                  <c:v>45.915096991847058</c:v>
                </c:pt>
                <c:pt idx="2">
                  <c:v>22.988473432667977</c:v>
                </c:pt>
                <c:pt idx="3">
                  <c:v>10.99522069159404</c:v>
                </c:pt>
              </c:numCache>
            </c:numRef>
          </c:val>
          <c:extLst xmlns:c16r2="http://schemas.microsoft.com/office/drawing/2015/06/chart">
            <c:ext xmlns:c16="http://schemas.microsoft.com/office/drawing/2014/chart" uri="{C3380CC4-5D6E-409C-BE32-E72D297353CC}">
              <c16:uniqueId val="{00000006-C749-4C51-B16A-FCD3AA17717A}"/>
            </c:ext>
          </c:extLst>
        </c:ser>
        <c:dLbls>
          <c:showLegendKey val="0"/>
          <c:showVal val="0"/>
          <c:showCatName val="0"/>
          <c:showSerName val="0"/>
          <c:showPercent val="0"/>
          <c:showBubbleSize val="0"/>
        </c:dLbls>
        <c:gapWidth val="150"/>
        <c:axId val="423041376"/>
        <c:axId val="423407296"/>
      </c:barChart>
      <c:catAx>
        <c:axId val="423041376"/>
        <c:scaling>
          <c:orientation val="minMax"/>
        </c:scaling>
        <c:delete val="0"/>
        <c:axPos val="l"/>
        <c:numFmt formatCode="General" sourceLinked="0"/>
        <c:majorTickMark val="out"/>
        <c:minorTickMark val="none"/>
        <c:tickLblPos val="nextTo"/>
        <c:txPr>
          <a:bodyPr/>
          <a:lstStyle/>
          <a:p>
            <a:pPr>
              <a:defRPr sz="700"/>
            </a:pPr>
            <a:endParaRPr lang="en-US"/>
          </a:p>
        </c:txPr>
        <c:crossAx val="423407296"/>
        <c:crosses val="autoZero"/>
        <c:auto val="1"/>
        <c:lblAlgn val="ctr"/>
        <c:lblOffset val="100"/>
        <c:noMultiLvlLbl val="0"/>
      </c:catAx>
      <c:valAx>
        <c:axId val="423407296"/>
        <c:scaling>
          <c:orientation val="minMax"/>
        </c:scaling>
        <c:delete val="0"/>
        <c:axPos val="b"/>
        <c:majorGridlines/>
        <c:numFmt formatCode="0" sourceLinked="0"/>
        <c:majorTickMark val="out"/>
        <c:minorTickMark val="none"/>
        <c:tickLblPos val="nextTo"/>
        <c:txPr>
          <a:bodyPr/>
          <a:lstStyle/>
          <a:p>
            <a:pPr>
              <a:defRPr sz="800"/>
            </a:pPr>
            <a:endParaRPr lang="en-US"/>
          </a:p>
        </c:txPr>
        <c:crossAx val="423041376"/>
        <c:crosses val="autoZero"/>
        <c:crossBetween val="between"/>
      </c:valAx>
    </c:plotArea>
    <c:legend>
      <c:legendPos val="b"/>
      <c:overlay val="0"/>
    </c:legend>
    <c:plotVisOnly val="1"/>
    <c:dispBlanksAs val="gap"/>
    <c:showDLblsOverMax val="0"/>
  </c:chart>
  <c:txPr>
    <a:bodyPr/>
    <a:lstStyle/>
    <a:p>
      <a:pPr>
        <a:defRPr sz="900">
          <a:latin typeface="Arial" panose="020B0604020202020204" pitchFamily="34" charset="0"/>
          <a:cs typeface="Arial" panose="020B0604020202020204" pitchFamily="34" charset="0"/>
        </a:defRPr>
      </a:pPr>
      <a:endParaRPr lang="en-US"/>
    </a:p>
  </c:txPr>
  <c:printSettings>
    <c:headerFooter/>
    <c:pageMargins b="0.75000000000000222" l="0.70000000000000062" r="0.70000000000000062" t="0.75000000000000222" header="0.30000000000000032" footer="0.30000000000000032"/>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040840332281393"/>
          <c:y val="5.9620596205962058E-2"/>
          <c:w val="0.84421743943809302"/>
          <c:h val="0.71507073810895594"/>
        </c:manualLayout>
      </c:layout>
      <c:barChart>
        <c:barDir val="bar"/>
        <c:grouping val="clustered"/>
        <c:varyColors val="0"/>
        <c:ser>
          <c:idx val="0"/>
          <c:order val="0"/>
          <c:tx>
            <c:strRef>
              <c:f>'18gr'!$I$5</c:f>
              <c:strCache>
                <c:ptCount val="1"/>
                <c:pt idx="0">
                  <c:v>2006</c:v>
                </c:pt>
              </c:strCache>
            </c:strRef>
          </c:tx>
          <c:invertIfNegative val="0"/>
          <c:cat>
            <c:strRef>
              <c:f>'18gr'!$J$4:$M$4</c:f>
              <c:strCache>
                <c:ptCount val="4"/>
                <c:pt idx="0">
                  <c:v>Younger groom</c:v>
                </c:pt>
                <c:pt idx="1">
                  <c:v>0-4 years older1</c:v>
                </c:pt>
                <c:pt idx="2">
                  <c:v>5-9 years older</c:v>
                </c:pt>
                <c:pt idx="3">
                  <c:v>10+ years older spouse</c:v>
                </c:pt>
              </c:strCache>
            </c:strRef>
          </c:cat>
          <c:val>
            <c:numRef>
              <c:f>'18gr'!$J$5:$M$5</c:f>
            </c:numRef>
          </c:val>
          <c:extLst xmlns:c16r2="http://schemas.microsoft.com/office/drawing/2015/06/chart">
            <c:ext xmlns:c16="http://schemas.microsoft.com/office/drawing/2014/chart" uri="{C3380CC4-5D6E-409C-BE32-E72D297353CC}">
              <c16:uniqueId val="{00000000-02E0-4C3D-AD2B-CECCB88AE3FE}"/>
            </c:ext>
          </c:extLst>
        </c:ser>
        <c:ser>
          <c:idx val="1"/>
          <c:order val="1"/>
          <c:tx>
            <c:strRef>
              <c:f>'18gr'!$I$6</c:f>
              <c:strCache>
                <c:ptCount val="1"/>
                <c:pt idx="0">
                  <c:v>2011</c:v>
                </c:pt>
              </c:strCache>
            </c:strRef>
          </c:tx>
          <c:invertIfNegative val="0"/>
          <c:cat>
            <c:strRef>
              <c:f>'18gr'!$J$4:$M$4</c:f>
              <c:strCache>
                <c:ptCount val="4"/>
                <c:pt idx="0">
                  <c:v>Younger groom</c:v>
                </c:pt>
                <c:pt idx="1">
                  <c:v>0-4 years older1</c:v>
                </c:pt>
                <c:pt idx="2">
                  <c:v>5-9 years older</c:v>
                </c:pt>
                <c:pt idx="3">
                  <c:v>10+ years older spouse</c:v>
                </c:pt>
              </c:strCache>
            </c:strRef>
          </c:cat>
          <c:val>
            <c:numRef>
              <c:f>'18gr'!$J$6:$M$6</c:f>
            </c:numRef>
          </c:val>
          <c:extLst xmlns:c16r2="http://schemas.microsoft.com/office/drawing/2015/06/chart">
            <c:ext xmlns:c16="http://schemas.microsoft.com/office/drawing/2014/chart" uri="{C3380CC4-5D6E-409C-BE32-E72D297353CC}">
              <c16:uniqueId val="{00000001-02E0-4C3D-AD2B-CECCB88AE3FE}"/>
            </c:ext>
          </c:extLst>
        </c:ser>
        <c:ser>
          <c:idx val="2"/>
          <c:order val="2"/>
          <c:tx>
            <c:strRef>
              <c:f>'18gr'!$I$7</c:f>
              <c:strCache>
                <c:ptCount val="1"/>
                <c:pt idx="0">
                  <c:v>2016</c:v>
                </c:pt>
              </c:strCache>
            </c:strRef>
          </c:tx>
          <c:invertIfNegative val="0"/>
          <c:cat>
            <c:strRef>
              <c:f>'18gr'!$J$4:$M$4</c:f>
              <c:strCache>
                <c:ptCount val="4"/>
                <c:pt idx="0">
                  <c:v>Younger groom</c:v>
                </c:pt>
                <c:pt idx="1">
                  <c:v>0-4 years older1</c:v>
                </c:pt>
                <c:pt idx="2">
                  <c:v>5-9 years older</c:v>
                </c:pt>
                <c:pt idx="3">
                  <c:v>10+ years older spouse</c:v>
                </c:pt>
              </c:strCache>
            </c:strRef>
          </c:cat>
          <c:val>
            <c:numRef>
              <c:f>'18gr'!$J$7:$M$7</c:f>
            </c:numRef>
          </c:val>
          <c:extLst xmlns:c16r2="http://schemas.microsoft.com/office/drawing/2015/06/chart">
            <c:ext xmlns:c16="http://schemas.microsoft.com/office/drawing/2014/chart" uri="{C3380CC4-5D6E-409C-BE32-E72D297353CC}">
              <c16:uniqueId val="{00000002-02E0-4C3D-AD2B-CECCB88AE3FE}"/>
            </c:ext>
          </c:extLst>
        </c:ser>
        <c:ser>
          <c:idx val="3"/>
          <c:order val="3"/>
          <c:tx>
            <c:strRef>
              <c:f>'18gr'!$I$8</c:f>
              <c:strCache>
                <c:ptCount val="1"/>
              </c:strCache>
            </c:strRef>
          </c:tx>
          <c:invertIfNegative val="0"/>
          <c:cat>
            <c:strRef>
              <c:f>'18gr'!$J$4:$M$4</c:f>
              <c:strCache>
                <c:ptCount val="4"/>
                <c:pt idx="0">
                  <c:v>Younger groom</c:v>
                </c:pt>
                <c:pt idx="1">
                  <c:v>0-4 years older1</c:v>
                </c:pt>
                <c:pt idx="2">
                  <c:v>5-9 years older</c:v>
                </c:pt>
                <c:pt idx="3">
                  <c:v>10+ years older spouse</c:v>
                </c:pt>
              </c:strCache>
            </c:strRef>
          </c:cat>
          <c:val>
            <c:numRef>
              <c:f>'18gr'!$J$8:$M$8</c:f>
            </c:numRef>
          </c:val>
          <c:extLst xmlns:c16r2="http://schemas.microsoft.com/office/drawing/2015/06/chart">
            <c:ext xmlns:c16="http://schemas.microsoft.com/office/drawing/2014/chart" uri="{C3380CC4-5D6E-409C-BE32-E72D297353CC}">
              <c16:uniqueId val="{00000003-02E0-4C3D-AD2B-CECCB88AE3FE}"/>
            </c:ext>
          </c:extLst>
        </c:ser>
        <c:ser>
          <c:idx val="4"/>
          <c:order val="4"/>
          <c:tx>
            <c:strRef>
              <c:f>'18gr'!$I$9</c:f>
              <c:strCache>
                <c:ptCount val="1"/>
                <c:pt idx="0">
                  <c:v>2009</c:v>
                </c:pt>
              </c:strCache>
            </c:strRef>
          </c:tx>
          <c:spPr>
            <a:solidFill>
              <a:schemeClr val="accent6">
                <a:lumMod val="75000"/>
              </a:schemeClr>
            </a:solidFill>
          </c:spPr>
          <c:invertIfNegative val="0"/>
          <c:cat>
            <c:strRef>
              <c:f>'18gr'!$J$4:$M$4</c:f>
              <c:strCache>
                <c:ptCount val="4"/>
                <c:pt idx="0">
                  <c:v>Younger groom</c:v>
                </c:pt>
                <c:pt idx="1">
                  <c:v>0-4 years older1</c:v>
                </c:pt>
                <c:pt idx="2">
                  <c:v>5-9 years older</c:v>
                </c:pt>
                <c:pt idx="3">
                  <c:v>10+ years older spouse</c:v>
                </c:pt>
              </c:strCache>
            </c:strRef>
          </c:cat>
          <c:val>
            <c:numRef>
              <c:f>'18gr'!$J$9:$M$9</c:f>
              <c:numCache>
                <c:formatCode>0.0</c:formatCode>
                <c:ptCount val="4"/>
                <c:pt idx="0">
                  <c:v>16.362304290017097</c:v>
                </c:pt>
                <c:pt idx="1">
                  <c:v>47.827856619542509</c:v>
                </c:pt>
                <c:pt idx="2">
                  <c:v>24.885355330637939</c:v>
                </c:pt>
                <c:pt idx="3">
                  <c:v>10.924483759802458</c:v>
                </c:pt>
              </c:numCache>
            </c:numRef>
          </c:val>
          <c:extLst xmlns:c16r2="http://schemas.microsoft.com/office/drawing/2015/06/chart">
            <c:ext xmlns:c16="http://schemas.microsoft.com/office/drawing/2014/chart" uri="{C3380CC4-5D6E-409C-BE32-E72D297353CC}">
              <c16:uniqueId val="{00000004-02E0-4C3D-AD2B-CECCB88AE3FE}"/>
            </c:ext>
          </c:extLst>
        </c:ser>
        <c:ser>
          <c:idx val="5"/>
          <c:order val="5"/>
          <c:tx>
            <c:strRef>
              <c:f>'18gr'!$I$10</c:f>
              <c:strCache>
                <c:ptCount val="1"/>
                <c:pt idx="0">
                  <c:v>2014</c:v>
                </c:pt>
              </c:strCache>
            </c:strRef>
          </c:tx>
          <c:spPr>
            <a:solidFill>
              <a:schemeClr val="accent5">
                <a:lumMod val="75000"/>
              </a:schemeClr>
            </a:solidFill>
          </c:spPr>
          <c:invertIfNegative val="0"/>
          <c:cat>
            <c:strRef>
              <c:f>'18gr'!$J$4:$M$4</c:f>
              <c:strCache>
                <c:ptCount val="4"/>
                <c:pt idx="0">
                  <c:v>Younger groom</c:v>
                </c:pt>
                <c:pt idx="1">
                  <c:v>0-4 years older1</c:v>
                </c:pt>
                <c:pt idx="2">
                  <c:v>5-9 years older</c:v>
                </c:pt>
                <c:pt idx="3">
                  <c:v>10+ years older spouse</c:v>
                </c:pt>
              </c:strCache>
            </c:strRef>
          </c:cat>
          <c:val>
            <c:numRef>
              <c:f>'18gr'!$J$10:$M$10</c:f>
              <c:numCache>
                <c:formatCode>0.0</c:formatCode>
                <c:ptCount val="4"/>
                <c:pt idx="0">
                  <c:v>17.977435559581654</c:v>
                </c:pt>
                <c:pt idx="1">
                  <c:v>47.426500864695711</c:v>
                </c:pt>
                <c:pt idx="2">
                  <c:v>24.175794010266547</c:v>
                </c:pt>
                <c:pt idx="3">
                  <c:v>10.420269565456094</c:v>
                </c:pt>
              </c:numCache>
            </c:numRef>
          </c:val>
          <c:extLst xmlns:c16r2="http://schemas.microsoft.com/office/drawing/2015/06/chart">
            <c:ext xmlns:c16="http://schemas.microsoft.com/office/drawing/2014/chart" uri="{C3380CC4-5D6E-409C-BE32-E72D297353CC}">
              <c16:uniqueId val="{00000005-02E0-4C3D-AD2B-CECCB88AE3FE}"/>
            </c:ext>
          </c:extLst>
        </c:ser>
        <c:ser>
          <c:idx val="6"/>
          <c:order val="6"/>
          <c:tx>
            <c:strRef>
              <c:f>'18gr'!$I$11</c:f>
              <c:strCache>
                <c:ptCount val="1"/>
                <c:pt idx="0">
                  <c:v>2019</c:v>
                </c:pt>
              </c:strCache>
            </c:strRef>
          </c:tx>
          <c:spPr>
            <a:solidFill>
              <a:schemeClr val="bg1">
                <a:lumMod val="75000"/>
              </a:schemeClr>
            </a:solidFill>
          </c:spPr>
          <c:invertIfNegative val="0"/>
          <c:cat>
            <c:strRef>
              <c:f>'18gr'!$J$4:$M$4</c:f>
              <c:strCache>
                <c:ptCount val="4"/>
                <c:pt idx="0">
                  <c:v>Younger groom</c:v>
                </c:pt>
                <c:pt idx="1">
                  <c:v>0-4 years older1</c:v>
                </c:pt>
                <c:pt idx="2">
                  <c:v>5-9 years older</c:v>
                </c:pt>
                <c:pt idx="3">
                  <c:v>10+ years older spouse</c:v>
                </c:pt>
              </c:strCache>
            </c:strRef>
          </c:cat>
          <c:val>
            <c:numRef>
              <c:f>'18gr'!$J$11:$M$11</c:f>
              <c:numCache>
                <c:formatCode>0.0</c:formatCode>
                <c:ptCount val="4"/>
                <c:pt idx="0">
                  <c:v>20.101208883890919</c:v>
                </c:pt>
                <c:pt idx="1">
                  <c:v>45.915096991847058</c:v>
                </c:pt>
                <c:pt idx="2">
                  <c:v>22.988473432667977</c:v>
                </c:pt>
                <c:pt idx="3">
                  <c:v>10.99522069159404</c:v>
                </c:pt>
              </c:numCache>
            </c:numRef>
          </c:val>
          <c:extLst xmlns:c16r2="http://schemas.microsoft.com/office/drawing/2015/06/chart">
            <c:ext xmlns:c16="http://schemas.microsoft.com/office/drawing/2014/chart" uri="{C3380CC4-5D6E-409C-BE32-E72D297353CC}">
              <c16:uniqueId val="{00000006-02E0-4C3D-AD2B-CECCB88AE3FE}"/>
            </c:ext>
          </c:extLst>
        </c:ser>
        <c:dLbls>
          <c:showLegendKey val="0"/>
          <c:showVal val="0"/>
          <c:showCatName val="0"/>
          <c:showSerName val="0"/>
          <c:showPercent val="0"/>
          <c:showBubbleSize val="0"/>
        </c:dLbls>
        <c:gapWidth val="150"/>
        <c:axId val="423410824"/>
        <c:axId val="423408080"/>
      </c:barChart>
      <c:catAx>
        <c:axId val="423410824"/>
        <c:scaling>
          <c:orientation val="minMax"/>
        </c:scaling>
        <c:delete val="0"/>
        <c:axPos val="l"/>
        <c:numFmt formatCode="General" sourceLinked="0"/>
        <c:majorTickMark val="out"/>
        <c:minorTickMark val="none"/>
        <c:tickLblPos val="nextTo"/>
        <c:txPr>
          <a:bodyPr/>
          <a:lstStyle/>
          <a:p>
            <a:pPr>
              <a:defRPr sz="700"/>
            </a:pPr>
            <a:endParaRPr lang="en-US"/>
          </a:p>
        </c:txPr>
        <c:crossAx val="423408080"/>
        <c:crosses val="autoZero"/>
        <c:auto val="1"/>
        <c:lblAlgn val="ctr"/>
        <c:lblOffset val="100"/>
        <c:noMultiLvlLbl val="0"/>
      </c:catAx>
      <c:valAx>
        <c:axId val="423408080"/>
        <c:scaling>
          <c:orientation val="minMax"/>
        </c:scaling>
        <c:delete val="0"/>
        <c:axPos val="b"/>
        <c:majorGridlines/>
        <c:numFmt formatCode="0" sourceLinked="0"/>
        <c:majorTickMark val="out"/>
        <c:minorTickMark val="none"/>
        <c:tickLblPos val="nextTo"/>
        <c:txPr>
          <a:bodyPr/>
          <a:lstStyle/>
          <a:p>
            <a:pPr>
              <a:defRPr sz="800"/>
            </a:pPr>
            <a:endParaRPr lang="en-US"/>
          </a:p>
        </c:txPr>
        <c:crossAx val="423410824"/>
        <c:crosses val="autoZero"/>
        <c:crossBetween val="between"/>
      </c:valAx>
    </c:plotArea>
    <c:legend>
      <c:legendPos val="b"/>
      <c:overlay val="0"/>
    </c:legend>
    <c:plotVisOnly val="1"/>
    <c:dispBlanksAs val="gap"/>
    <c:showDLblsOverMax val="0"/>
  </c:chart>
  <c:txPr>
    <a:bodyPr/>
    <a:lstStyle/>
    <a:p>
      <a:pPr>
        <a:defRPr sz="900">
          <a:latin typeface="Arial" panose="020B0604020202020204" pitchFamily="34" charset="0"/>
          <a:cs typeface="Arial" panose="020B0604020202020204" pitchFamily="34" charset="0"/>
        </a:defRPr>
      </a:pPr>
      <a:endParaRPr lang="en-US"/>
    </a:p>
  </c:txPr>
  <c:printSettings>
    <c:headerFooter/>
    <c:pageMargins b="0.75000000000000222" l="0.70000000000000062" r="0.70000000000000062" t="0.75000000000000222" header="0.30000000000000032" footer="0.30000000000000032"/>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0"/>
    <c:plotArea>
      <c:layout>
        <c:manualLayout>
          <c:layoutTarget val="inner"/>
          <c:xMode val="edge"/>
          <c:yMode val="edge"/>
          <c:x val="8.6000000000000021E-2"/>
          <c:y val="9.4737166725489472E-2"/>
          <c:w val="0.86771713194941569"/>
          <c:h val="0.7614061177567083"/>
        </c:manualLayout>
      </c:layout>
      <c:lineChart>
        <c:grouping val="standard"/>
        <c:varyColors val="0"/>
        <c:ser>
          <c:idx val="0"/>
          <c:order val="0"/>
          <c:tx>
            <c:strRef>
              <c:f>'19gr'!$B$5</c:f>
              <c:strCache>
                <c:ptCount val="1"/>
                <c:pt idx="0">
                  <c:v>Девојчице</c:v>
                </c:pt>
              </c:strCache>
            </c:strRef>
          </c:tx>
          <c:spPr>
            <a:ln>
              <a:solidFill>
                <a:schemeClr val="accent1"/>
              </a:solidFill>
            </a:ln>
          </c:spPr>
          <c:marker>
            <c:symbol val="none"/>
          </c:marker>
          <c:dLbls>
            <c:dLbl>
              <c:idx val="0"/>
              <c:layout>
                <c:manualLayout>
                  <c:x val="-2.5252525252525249E-2"/>
                  <c:y val="7.1111111111111111E-2"/>
                </c:manualLayout>
              </c:layout>
              <c:tx>
                <c:rich>
                  <a:bodyPr/>
                  <a:lstStyle/>
                  <a:p>
                    <a:pPr>
                      <a:defRPr sz="1000" b="0" i="0" u="none" strike="noStrike" baseline="0">
                        <a:solidFill>
                          <a:srgbClr val="000000"/>
                        </a:solidFill>
                        <a:latin typeface="Calibri"/>
                        <a:ea typeface="Calibri"/>
                        <a:cs typeface="Calibri"/>
                      </a:defRPr>
                    </a:pPr>
                    <a:r>
                      <a:rPr lang="en-US"/>
                      <a:t>34,4</a:t>
                    </a:r>
                  </a:p>
                </c:rich>
              </c:tx>
              <c:spPr>
                <a:noFill/>
                <a:ln w="25400">
                  <a:noFill/>
                </a:ln>
              </c:spPr>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0CF9-4939-AAD6-E919A8E5D39F}"/>
                </c:ext>
                <c:ext xmlns:c15="http://schemas.microsoft.com/office/drawing/2012/chart" uri="{CE6537A1-D6FC-4f65-9D91-7224C49458BB}"/>
              </c:extLst>
            </c:dLbl>
            <c:dLbl>
              <c:idx val="1"/>
              <c:delete val="1"/>
              <c:extLst xmlns:c16r2="http://schemas.microsoft.com/office/drawing/2015/06/chart">
                <c:ext xmlns:c16="http://schemas.microsoft.com/office/drawing/2014/chart" uri="{C3380CC4-5D6E-409C-BE32-E72D297353CC}">
                  <c16:uniqueId val="{00000001-0CF9-4939-AAD6-E919A8E5D39F}"/>
                </c:ext>
                <c:ext xmlns:c15="http://schemas.microsoft.com/office/drawing/2012/chart" uri="{CE6537A1-D6FC-4f65-9D91-7224C49458BB}"/>
              </c:extLst>
            </c:dLbl>
            <c:dLbl>
              <c:idx val="2"/>
              <c:delete val="1"/>
              <c:extLst xmlns:c16r2="http://schemas.microsoft.com/office/drawing/2015/06/chart">
                <c:ext xmlns:c16="http://schemas.microsoft.com/office/drawing/2014/chart" uri="{C3380CC4-5D6E-409C-BE32-E72D297353CC}">
                  <c16:uniqueId val="{00000002-0CF9-4939-AAD6-E919A8E5D39F}"/>
                </c:ext>
                <c:ext xmlns:c15="http://schemas.microsoft.com/office/drawing/2012/chart" uri="{CE6537A1-D6FC-4f65-9D91-7224C49458BB}"/>
              </c:extLst>
            </c:dLbl>
            <c:dLbl>
              <c:idx val="3"/>
              <c:delete val="1"/>
              <c:extLst xmlns:c16r2="http://schemas.microsoft.com/office/drawing/2015/06/chart">
                <c:ext xmlns:c16="http://schemas.microsoft.com/office/drawing/2014/chart" uri="{C3380CC4-5D6E-409C-BE32-E72D297353CC}">
                  <c16:uniqueId val="{00000003-0CF9-4939-AAD6-E919A8E5D39F}"/>
                </c:ext>
                <c:ext xmlns:c15="http://schemas.microsoft.com/office/drawing/2012/chart" uri="{CE6537A1-D6FC-4f65-9D91-7224C49458BB}"/>
              </c:extLst>
            </c:dLbl>
            <c:dLbl>
              <c:idx val="4"/>
              <c:delete val="1"/>
              <c:extLst xmlns:c16r2="http://schemas.microsoft.com/office/drawing/2015/06/chart">
                <c:ext xmlns:c16="http://schemas.microsoft.com/office/drawing/2014/chart" uri="{C3380CC4-5D6E-409C-BE32-E72D297353CC}">
                  <c16:uniqueId val="{00000004-0CF9-4939-AAD6-E919A8E5D39F}"/>
                </c:ext>
                <c:ext xmlns:c15="http://schemas.microsoft.com/office/drawing/2012/chart" uri="{CE6537A1-D6FC-4f65-9D91-7224C49458BB}"/>
              </c:extLst>
            </c:dLbl>
            <c:dLbl>
              <c:idx val="5"/>
              <c:delete val="1"/>
              <c:extLst xmlns:c16r2="http://schemas.microsoft.com/office/drawing/2015/06/chart">
                <c:ext xmlns:c16="http://schemas.microsoft.com/office/drawing/2014/chart" uri="{C3380CC4-5D6E-409C-BE32-E72D297353CC}">
                  <c16:uniqueId val="{00000005-0CF9-4939-AAD6-E919A8E5D39F}"/>
                </c:ext>
                <c:ext xmlns:c15="http://schemas.microsoft.com/office/drawing/2012/chart" uri="{CE6537A1-D6FC-4f65-9D91-7224C49458BB}"/>
              </c:extLst>
            </c:dLbl>
            <c:dLbl>
              <c:idx val="6"/>
              <c:delete val="1"/>
              <c:extLst xmlns:c16r2="http://schemas.microsoft.com/office/drawing/2015/06/chart">
                <c:ext xmlns:c16="http://schemas.microsoft.com/office/drawing/2014/chart" uri="{C3380CC4-5D6E-409C-BE32-E72D297353CC}">
                  <c16:uniqueId val="{00000006-0CF9-4939-AAD6-E919A8E5D39F}"/>
                </c:ext>
                <c:ext xmlns:c15="http://schemas.microsoft.com/office/drawing/2012/chart" uri="{CE6537A1-D6FC-4f65-9D91-7224C49458BB}"/>
              </c:extLst>
            </c:dLbl>
            <c:dLbl>
              <c:idx val="7"/>
              <c:delete val="1"/>
              <c:extLst xmlns:c16r2="http://schemas.microsoft.com/office/drawing/2015/06/chart">
                <c:ext xmlns:c16="http://schemas.microsoft.com/office/drawing/2014/chart" uri="{C3380CC4-5D6E-409C-BE32-E72D297353CC}">
                  <c16:uniqueId val="{00000007-0CF9-4939-AAD6-E919A8E5D39F}"/>
                </c:ext>
                <c:ext xmlns:c15="http://schemas.microsoft.com/office/drawing/2012/chart" uri="{CE6537A1-D6FC-4f65-9D91-7224C49458BB}"/>
              </c:extLst>
            </c:dLbl>
            <c:dLbl>
              <c:idx val="8"/>
              <c:delete val="1"/>
              <c:extLst xmlns:c16r2="http://schemas.microsoft.com/office/drawing/2015/06/chart">
                <c:ext xmlns:c16="http://schemas.microsoft.com/office/drawing/2014/chart" uri="{C3380CC4-5D6E-409C-BE32-E72D297353CC}">
                  <c16:uniqueId val="{00000008-0CF9-4939-AAD6-E919A8E5D39F}"/>
                </c:ext>
                <c:ext xmlns:c15="http://schemas.microsoft.com/office/drawing/2012/chart" uri="{CE6537A1-D6FC-4f65-9D91-7224C49458BB}"/>
              </c:extLst>
            </c:dLbl>
            <c:dLbl>
              <c:idx val="9"/>
              <c:delete val="1"/>
              <c:extLst xmlns:c16r2="http://schemas.microsoft.com/office/drawing/2015/06/chart">
                <c:ext xmlns:c16="http://schemas.microsoft.com/office/drawing/2014/chart" uri="{C3380CC4-5D6E-409C-BE32-E72D297353CC}">
                  <c16:uniqueId val="{00000009-0CF9-4939-AAD6-E919A8E5D39F}"/>
                </c:ext>
                <c:ext xmlns:c15="http://schemas.microsoft.com/office/drawing/2012/chart" uri="{CE6537A1-D6FC-4f65-9D91-7224C49458BB}"/>
              </c:extLst>
            </c:dLbl>
            <c:dLbl>
              <c:idx val="10"/>
              <c:layout>
                <c:manualLayout>
                  <c:x val="-4.5454545454545456E-2"/>
                  <c:y val="4.9193020253575713E-2"/>
                </c:manualLayout>
              </c:layout>
              <c:tx>
                <c:rich>
                  <a:bodyPr/>
                  <a:lstStyle/>
                  <a:p>
                    <a:pPr>
                      <a:defRPr sz="1000" b="0" i="0" u="none" strike="noStrike" baseline="0">
                        <a:solidFill>
                          <a:srgbClr val="000000"/>
                        </a:solidFill>
                        <a:latin typeface="Calibri"/>
                        <a:ea typeface="Calibri"/>
                        <a:cs typeface="Calibri"/>
                      </a:defRPr>
                    </a:pPr>
                    <a:r>
                      <a:rPr lang="en-US"/>
                      <a:t>31,2</a:t>
                    </a:r>
                  </a:p>
                </c:rich>
              </c:tx>
              <c:spPr>
                <a:noFill/>
                <a:ln w="25400">
                  <a:noFill/>
                </a:ln>
              </c:spPr>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A-0CF9-4939-AAD6-E919A8E5D39F}"/>
                </c:ext>
                <c:ext xmlns:c15="http://schemas.microsoft.com/office/drawing/2012/chart" uri="{CE6537A1-D6FC-4f65-9D91-7224C49458BB}"/>
              </c:extLst>
            </c:dLbl>
            <c:spPr>
              <a:noFill/>
              <a:ln w="25400">
                <a:noFill/>
              </a:ln>
            </c:spPr>
            <c:txPr>
              <a:bodyPr wrap="square" lIns="38100" tIns="19050" rIns="38100" bIns="19050" anchor="ctr">
                <a:spAutoFit/>
              </a:bodyPr>
              <a:lstStyle/>
              <a:p>
                <a:pPr>
                  <a:defRPr sz="1000" b="0" i="0" u="none" strike="noStrike" baseline="0">
                    <a:solidFill>
                      <a:srgbClr val="000000"/>
                    </a:solidFill>
                    <a:latin typeface="Calibri"/>
                    <a:ea typeface="Calibri"/>
                    <a:cs typeface="Calibri"/>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'19gr'!$C$4:$M$4</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'19gr'!$C$5:$M$5</c:f>
              <c:numCache>
                <c:formatCode>General</c:formatCode>
                <c:ptCount val="11"/>
                <c:pt idx="0">
                  <c:v>33.799999999999997</c:v>
                </c:pt>
                <c:pt idx="1">
                  <c:v>33.299999999999997</c:v>
                </c:pt>
                <c:pt idx="2" formatCode="0.0">
                  <c:v>31.7</c:v>
                </c:pt>
                <c:pt idx="3" formatCode="0.0">
                  <c:v>32.700000000000003</c:v>
                </c:pt>
                <c:pt idx="4" formatCode="0.0">
                  <c:v>31.8</c:v>
                </c:pt>
                <c:pt idx="5">
                  <c:v>32.1</c:v>
                </c:pt>
                <c:pt idx="6">
                  <c:v>31.6</c:v>
                </c:pt>
                <c:pt idx="7">
                  <c:v>31.2</c:v>
                </c:pt>
                <c:pt idx="8">
                  <c:v>31.6</c:v>
                </c:pt>
                <c:pt idx="9">
                  <c:v>30.8</c:v>
                </c:pt>
                <c:pt idx="10">
                  <c:v>31.3</c:v>
                </c:pt>
              </c:numCache>
            </c:numRef>
          </c:val>
          <c:smooth val="0"/>
          <c:extLst xmlns:c16r2="http://schemas.microsoft.com/office/drawing/2015/06/chart">
            <c:ext xmlns:c16="http://schemas.microsoft.com/office/drawing/2014/chart" uri="{C3380CC4-5D6E-409C-BE32-E72D297353CC}">
              <c16:uniqueId val="{0000000B-0CF9-4939-AAD6-E919A8E5D39F}"/>
            </c:ext>
          </c:extLst>
        </c:ser>
        <c:ser>
          <c:idx val="1"/>
          <c:order val="1"/>
          <c:tx>
            <c:strRef>
              <c:f>'19gr'!$B$6</c:f>
              <c:strCache>
                <c:ptCount val="1"/>
                <c:pt idx="0">
                  <c:v>Дечаци</c:v>
                </c:pt>
              </c:strCache>
            </c:strRef>
          </c:tx>
          <c:spPr>
            <a:ln>
              <a:solidFill>
                <a:schemeClr val="accent2"/>
              </a:solidFill>
            </a:ln>
          </c:spPr>
          <c:marker>
            <c:symbol val="none"/>
          </c:marker>
          <c:dLbls>
            <c:dLbl>
              <c:idx val="0"/>
              <c:layout>
                <c:manualLayout>
                  <c:x val="-3.0303030303030311E-2"/>
                  <c:y val="-2.6666666666666672E-2"/>
                </c:manualLayout>
              </c:layout>
              <c:tx>
                <c:rich>
                  <a:bodyPr/>
                  <a:lstStyle/>
                  <a:p>
                    <a:pPr>
                      <a:defRPr sz="1000" b="0" i="0" u="none" strike="noStrike" baseline="0">
                        <a:solidFill>
                          <a:srgbClr val="000000"/>
                        </a:solidFill>
                        <a:latin typeface="Calibri"/>
                        <a:ea typeface="Calibri"/>
                        <a:cs typeface="Calibri"/>
                      </a:defRPr>
                    </a:pPr>
                    <a:r>
                      <a:rPr lang="en-US"/>
                      <a:t>36,6</a:t>
                    </a:r>
                  </a:p>
                </c:rich>
              </c:tx>
              <c:spPr>
                <a:noFill/>
                <a:ln w="25400">
                  <a:noFill/>
                </a:ln>
              </c:spPr>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C-0CF9-4939-AAD6-E919A8E5D39F}"/>
                </c:ext>
                <c:ext xmlns:c15="http://schemas.microsoft.com/office/drawing/2012/chart" uri="{CE6537A1-D6FC-4f65-9D91-7224C49458BB}"/>
              </c:extLst>
            </c:dLbl>
            <c:dLbl>
              <c:idx val="1"/>
              <c:delete val="1"/>
              <c:extLst xmlns:c16r2="http://schemas.microsoft.com/office/drawing/2015/06/chart">
                <c:ext xmlns:c16="http://schemas.microsoft.com/office/drawing/2014/chart" uri="{C3380CC4-5D6E-409C-BE32-E72D297353CC}">
                  <c16:uniqueId val="{0000000D-0CF9-4939-AAD6-E919A8E5D39F}"/>
                </c:ext>
                <c:ext xmlns:c15="http://schemas.microsoft.com/office/drawing/2012/chart" uri="{CE6537A1-D6FC-4f65-9D91-7224C49458BB}"/>
              </c:extLst>
            </c:dLbl>
            <c:dLbl>
              <c:idx val="2"/>
              <c:delete val="1"/>
              <c:extLst xmlns:c16r2="http://schemas.microsoft.com/office/drawing/2015/06/chart">
                <c:ext xmlns:c16="http://schemas.microsoft.com/office/drawing/2014/chart" uri="{C3380CC4-5D6E-409C-BE32-E72D297353CC}">
                  <c16:uniqueId val="{0000000E-0CF9-4939-AAD6-E919A8E5D39F}"/>
                </c:ext>
                <c:ext xmlns:c15="http://schemas.microsoft.com/office/drawing/2012/chart" uri="{CE6537A1-D6FC-4f65-9D91-7224C49458BB}"/>
              </c:extLst>
            </c:dLbl>
            <c:dLbl>
              <c:idx val="3"/>
              <c:delete val="1"/>
              <c:extLst xmlns:c16r2="http://schemas.microsoft.com/office/drawing/2015/06/chart">
                <c:ext xmlns:c16="http://schemas.microsoft.com/office/drawing/2014/chart" uri="{C3380CC4-5D6E-409C-BE32-E72D297353CC}">
                  <c16:uniqueId val="{0000000F-0CF9-4939-AAD6-E919A8E5D39F}"/>
                </c:ext>
                <c:ext xmlns:c15="http://schemas.microsoft.com/office/drawing/2012/chart" uri="{CE6537A1-D6FC-4f65-9D91-7224C49458BB}"/>
              </c:extLst>
            </c:dLbl>
            <c:dLbl>
              <c:idx val="4"/>
              <c:delete val="1"/>
              <c:extLst xmlns:c16r2="http://schemas.microsoft.com/office/drawing/2015/06/chart">
                <c:ext xmlns:c16="http://schemas.microsoft.com/office/drawing/2014/chart" uri="{C3380CC4-5D6E-409C-BE32-E72D297353CC}">
                  <c16:uniqueId val="{00000010-0CF9-4939-AAD6-E919A8E5D39F}"/>
                </c:ext>
                <c:ext xmlns:c15="http://schemas.microsoft.com/office/drawing/2012/chart" uri="{CE6537A1-D6FC-4f65-9D91-7224C49458BB}"/>
              </c:extLst>
            </c:dLbl>
            <c:dLbl>
              <c:idx val="5"/>
              <c:delete val="1"/>
              <c:extLst xmlns:c16r2="http://schemas.microsoft.com/office/drawing/2015/06/chart">
                <c:ext xmlns:c16="http://schemas.microsoft.com/office/drawing/2014/chart" uri="{C3380CC4-5D6E-409C-BE32-E72D297353CC}">
                  <c16:uniqueId val="{00000011-0CF9-4939-AAD6-E919A8E5D39F}"/>
                </c:ext>
                <c:ext xmlns:c15="http://schemas.microsoft.com/office/drawing/2012/chart" uri="{CE6537A1-D6FC-4f65-9D91-7224C49458BB}"/>
              </c:extLst>
            </c:dLbl>
            <c:dLbl>
              <c:idx val="6"/>
              <c:delete val="1"/>
              <c:extLst xmlns:c16r2="http://schemas.microsoft.com/office/drawing/2015/06/chart">
                <c:ext xmlns:c16="http://schemas.microsoft.com/office/drawing/2014/chart" uri="{C3380CC4-5D6E-409C-BE32-E72D297353CC}">
                  <c16:uniqueId val="{00000012-0CF9-4939-AAD6-E919A8E5D39F}"/>
                </c:ext>
                <c:ext xmlns:c15="http://schemas.microsoft.com/office/drawing/2012/chart" uri="{CE6537A1-D6FC-4f65-9D91-7224C49458BB}"/>
              </c:extLst>
            </c:dLbl>
            <c:dLbl>
              <c:idx val="7"/>
              <c:delete val="1"/>
              <c:extLst xmlns:c16r2="http://schemas.microsoft.com/office/drawing/2015/06/chart">
                <c:ext xmlns:c16="http://schemas.microsoft.com/office/drawing/2014/chart" uri="{C3380CC4-5D6E-409C-BE32-E72D297353CC}">
                  <c16:uniqueId val="{00000013-0CF9-4939-AAD6-E919A8E5D39F}"/>
                </c:ext>
                <c:ext xmlns:c15="http://schemas.microsoft.com/office/drawing/2012/chart" uri="{CE6537A1-D6FC-4f65-9D91-7224C49458BB}"/>
              </c:extLst>
            </c:dLbl>
            <c:dLbl>
              <c:idx val="8"/>
              <c:delete val="1"/>
              <c:extLst xmlns:c16r2="http://schemas.microsoft.com/office/drawing/2015/06/chart">
                <c:ext xmlns:c16="http://schemas.microsoft.com/office/drawing/2014/chart" uri="{C3380CC4-5D6E-409C-BE32-E72D297353CC}">
                  <c16:uniqueId val="{00000014-0CF9-4939-AAD6-E919A8E5D39F}"/>
                </c:ext>
                <c:ext xmlns:c15="http://schemas.microsoft.com/office/drawing/2012/chart" uri="{CE6537A1-D6FC-4f65-9D91-7224C49458BB}"/>
              </c:extLst>
            </c:dLbl>
            <c:dLbl>
              <c:idx val="9"/>
              <c:delete val="1"/>
              <c:extLst xmlns:c16r2="http://schemas.microsoft.com/office/drawing/2015/06/chart">
                <c:ext xmlns:c16="http://schemas.microsoft.com/office/drawing/2014/chart" uri="{C3380CC4-5D6E-409C-BE32-E72D297353CC}">
                  <c16:uniqueId val="{00000015-0CF9-4939-AAD6-E919A8E5D39F}"/>
                </c:ext>
                <c:ext xmlns:c15="http://schemas.microsoft.com/office/drawing/2012/chart" uri="{CE6537A1-D6FC-4f65-9D91-7224C49458BB}"/>
              </c:extLst>
            </c:dLbl>
            <c:dLbl>
              <c:idx val="10"/>
              <c:layout>
                <c:manualLayout>
                  <c:x val="-5.3030303030303032E-2"/>
                  <c:y val="-6.2323561346362646E-2"/>
                </c:manualLayout>
              </c:layout>
              <c:tx>
                <c:rich>
                  <a:bodyPr/>
                  <a:lstStyle/>
                  <a:p>
                    <a:pPr>
                      <a:defRPr sz="1000" b="0" i="0" u="none" strike="noStrike" baseline="0">
                        <a:solidFill>
                          <a:srgbClr val="000000"/>
                        </a:solidFill>
                        <a:latin typeface="Calibri"/>
                        <a:ea typeface="Calibri"/>
                        <a:cs typeface="Calibri"/>
                      </a:defRPr>
                    </a:pPr>
                    <a:r>
                      <a:rPr lang="en-US"/>
                      <a:t>33,5</a:t>
                    </a:r>
                  </a:p>
                </c:rich>
              </c:tx>
              <c:spPr>
                <a:noFill/>
                <a:ln w="25400">
                  <a:noFill/>
                </a:ln>
              </c:spPr>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6-0CF9-4939-AAD6-E919A8E5D39F}"/>
                </c:ext>
                <c:ext xmlns:c15="http://schemas.microsoft.com/office/drawing/2012/chart" uri="{CE6537A1-D6FC-4f65-9D91-7224C49458BB}"/>
              </c:extLst>
            </c:dLbl>
            <c:spPr>
              <a:noFill/>
              <a:ln w="25400">
                <a:noFill/>
              </a:ln>
            </c:spPr>
            <c:txPr>
              <a:bodyPr wrap="square" lIns="38100" tIns="19050" rIns="38100" bIns="19050" anchor="ctr">
                <a:spAutoFit/>
              </a:bodyPr>
              <a:lstStyle/>
              <a:p>
                <a:pPr>
                  <a:defRPr sz="1000" b="0" i="0" u="none" strike="noStrike" baseline="0">
                    <a:solidFill>
                      <a:srgbClr val="000000"/>
                    </a:solidFill>
                    <a:latin typeface="Calibri"/>
                    <a:ea typeface="Calibri"/>
                    <a:cs typeface="Calibri"/>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'19gr'!$C$4:$M$4</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'19gr'!$C$6:$M$6</c:f>
              <c:numCache>
                <c:formatCode>0.0</c:formatCode>
                <c:ptCount val="11"/>
                <c:pt idx="0" formatCode="General">
                  <c:v>36.5</c:v>
                </c:pt>
                <c:pt idx="1">
                  <c:v>35</c:v>
                </c:pt>
                <c:pt idx="2">
                  <c:v>33.9</c:v>
                </c:pt>
                <c:pt idx="3">
                  <c:v>34.5</c:v>
                </c:pt>
                <c:pt idx="4">
                  <c:v>33.700000000000003</c:v>
                </c:pt>
                <c:pt idx="5" formatCode="General">
                  <c:v>34.299999999999997</c:v>
                </c:pt>
                <c:pt idx="6" formatCode="General">
                  <c:v>34</c:v>
                </c:pt>
                <c:pt idx="7" formatCode="General">
                  <c:v>33.5</c:v>
                </c:pt>
                <c:pt idx="8" formatCode="General">
                  <c:v>33.299999999999997</c:v>
                </c:pt>
                <c:pt idx="9" formatCode="General">
                  <c:v>33.200000000000003</c:v>
                </c:pt>
                <c:pt idx="10" formatCode="General">
                  <c:v>33.1</c:v>
                </c:pt>
              </c:numCache>
            </c:numRef>
          </c:val>
          <c:smooth val="0"/>
          <c:extLst xmlns:c16r2="http://schemas.microsoft.com/office/drawing/2015/06/chart">
            <c:ext xmlns:c16="http://schemas.microsoft.com/office/drawing/2014/chart" uri="{C3380CC4-5D6E-409C-BE32-E72D297353CC}">
              <c16:uniqueId val="{00000017-0CF9-4939-AAD6-E919A8E5D39F}"/>
            </c:ext>
          </c:extLst>
        </c:ser>
        <c:dLbls>
          <c:showLegendKey val="0"/>
          <c:showVal val="0"/>
          <c:showCatName val="0"/>
          <c:showSerName val="0"/>
          <c:showPercent val="0"/>
          <c:showBubbleSize val="0"/>
        </c:dLbls>
        <c:smooth val="0"/>
        <c:axId val="423412784"/>
        <c:axId val="423412000"/>
      </c:lineChart>
      <c:catAx>
        <c:axId val="423412784"/>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23412000"/>
        <c:crosses val="autoZero"/>
        <c:auto val="1"/>
        <c:lblAlgn val="ctr"/>
        <c:lblOffset val="100"/>
        <c:tickLblSkip val="1"/>
        <c:tickMarkSkip val="1"/>
        <c:noMultiLvlLbl val="0"/>
      </c:catAx>
      <c:valAx>
        <c:axId val="423412000"/>
        <c:scaling>
          <c:orientation val="minMax"/>
          <c:max val="40"/>
          <c:min val="20"/>
        </c:scaling>
        <c:delete val="0"/>
        <c:axPos val="l"/>
        <c:majorGridlines/>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23412784"/>
        <c:crosses val="autoZero"/>
        <c:crossBetween val="between"/>
      </c:valAx>
    </c:plotArea>
    <c:legend>
      <c:legendPos val="r"/>
      <c:layout>
        <c:manualLayout>
          <c:xMode val="edge"/>
          <c:yMode val="edge"/>
          <c:x val="0.49339397916169569"/>
          <c:y val="0.60742431626014182"/>
          <c:w val="0.21087131154060287"/>
          <c:h val="0.12958526763959066"/>
        </c:manualLayout>
      </c:layout>
      <c:overlay val="0"/>
      <c:txPr>
        <a:bodyPr/>
        <a:lstStyle/>
        <a:p>
          <a:pPr>
            <a:defRPr sz="900" b="0" i="0" u="none" strike="noStrike" baseline="0">
              <a:solidFill>
                <a:srgbClr val="000000"/>
              </a:solidFill>
              <a:latin typeface="Calibri"/>
              <a:ea typeface="Calibri"/>
              <a:cs typeface="Calibri"/>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1" l="0.75000000000000122" r="0.75000000000000122" t="1" header="0.5" footer="0.5"/>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8425676680725694E-2"/>
          <c:y val="5.146198830409357E-2"/>
          <c:w val="0.91719894245394862"/>
          <c:h val="0.82187889671685865"/>
        </c:manualLayout>
      </c:layout>
      <c:lineChart>
        <c:grouping val="standard"/>
        <c:varyColors val="0"/>
        <c:ser>
          <c:idx val="0"/>
          <c:order val="0"/>
          <c:tx>
            <c:strRef>
              <c:f>'19gr'!$B$36</c:f>
              <c:strCache>
                <c:ptCount val="1"/>
                <c:pt idx="0">
                  <c:v>Girls</c:v>
                </c:pt>
              </c:strCache>
            </c:strRef>
          </c:tx>
          <c:spPr>
            <a:ln w="28575" cap="rnd">
              <a:solidFill>
                <a:schemeClr val="accent1"/>
              </a:solidFill>
              <a:round/>
            </a:ln>
            <a:effectLst/>
          </c:spPr>
          <c:marker>
            <c:symbol val="none"/>
          </c:marker>
          <c:dLbls>
            <c:dLbl>
              <c:idx val="0"/>
              <c:layout>
                <c:manualLayout>
                  <c:x val="-4.8750761730652049E-2"/>
                  <c:y val="6.5497076023391776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B-4987-4007-BAB2-C2942BE4E080}"/>
                </c:ext>
                <c:ext xmlns:c15="http://schemas.microsoft.com/office/drawing/2012/chart" uri="{CE6537A1-D6FC-4f65-9D91-7224C49458BB}"/>
              </c:extLst>
            </c:dLbl>
            <c:dLbl>
              <c:idx val="1"/>
              <c:delete val="1"/>
              <c:extLst xmlns:c16r2="http://schemas.microsoft.com/office/drawing/2015/06/chart">
                <c:ext xmlns:c16="http://schemas.microsoft.com/office/drawing/2014/chart" uri="{C3380CC4-5D6E-409C-BE32-E72D297353CC}">
                  <c16:uniqueId val="{0000000C-4987-4007-BAB2-C2942BE4E080}"/>
                </c:ext>
                <c:ext xmlns:c15="http://schemas.microsoft.com/office/drawing/2012/chart" uri="{CE6537A1-D6FC-4f65-9D91-7224C49458BB}"/>
              </c:extLst>
            </c:dLbl>
            <c:dLbl>
              <c:idx val="2"/>
              <c:delete val="1"/>
              <c:extLst xmlns:c16r2="http://schemas.microsoft.com/office/drawing/2015/06/chart">
                <c:ext xmlns:c16="http://schemas.microsoft.com/office/drawing/2014/chart" uri="{C3380CC4-5D6E-409C-BE32-E72D297353CC}">
                  <c16:uniqueId val="{0000000D-4987-4007-BAB2-C2942BE4E080}"/>
                </c:ext>
                <c:ext xmlns:c15="http://schemas.microsoft.com/office/drawing/2012/chart" uri="{CE6537A1-D6FC-4f65-9D91-7224C49458BB}"/>
              </c:extLst>
            </c:dLbl>
            <c:dLbl>
              <c:idx val="3"/>
              <c:delete val="1"/>
              <c:extLst xmlns:c16r2="http://schemas.microsoft.com/office/drawing/2015/06/chart">
                <c:ext xmlns:c16="http://schemas.microsoft.com/office/drawing/2014/chart" uri="{C3380CC4-5D6E-409C-BE32-E72D297353CC}">
                  <c16:uniqueId val="{0000000E-4987-4007-BAB2-C2942BE4E080}"/>
                </c:ext>
                <c:ext xmlns:c15="http://schemas.microsoft.com/office/drawing/2012/chart" uri="{CE6537A1-D6FC-4f65-9D91-7224C49458BB}"/>
              </c:extLst>
            </c:dLbl>
            <c:dLbl>
              <c:idx val="4"/>
              <c:delete val="1"/>
              <c:extLst xmlns:c16r2="http://schemas.microsoft.com/office/drawing/2015/06/chart">
                <c:ext xmlns:c16="http://schemas.microsoft.com/office/drawing/2014/chart" uri="{C3380CC4-5D6E-409C-BE32-E72D297353CC}">
                  <c16:uniqueId val="{0000000F-4987-4007-BAB2-C2942BE4E080}"/>
                </c:ext>
                <c:ext xmlns:c15="http://schemas.microsoft.com/office/drawing/2012/chart" uri="{CE6537A1-D6FC-4f65-9D91-7224C49458BB}"/>
              </c:extLst>
            </c:dLbl>
            <c:dLbl>
              <c:idx val="5"/>
              <c:delete val="1"/>
              <c:extLst xmlns:c16r2="http://schemas.microsoft.com/office/drawing/2015/06/chart">
                <c:ext xmlns:c16="http://schemas.microsoft.com/office/drawing/2014/chart" uri="{C3380CC4-5D6E-409C-BE32-E72D297353CC}">
                  <c16:uniqueId val="{00000010-4987-4007-BAB2-C2942BE4E080}"/>
                </c:ext>
                <c:ext xmlns:c15="http://schemas.microsoft.com/office/drawing/2012/chart" uri="{CE6537A1-D6FC-4f65-9D91-7224C49458BB}"/>
              </c:extLst>
            </c:dLbl>
            <c:dLbl>
              <c:idx val="6"/>
              <c:delete val="1"/>
              <c:extLst xmlns:c16r2="http://schemas.microsoft.com/office/drawing/2015/06/chart">
                <c:ext xmlns:c16="http://schemas.microsoft.com/office/drawing/2014/chart" uri="{C3380CC4-5D6E-409C-BE32-E72D297353CC}">
                  <c16:uniqueId val="{00000011-4987-4007-BAB2-C2942BE4E080}"/>
                </c:ext>
                <c:ext xmlns:c15="http://schemas.microsoft.com/office/drawing/2012/chart" uri="{CE6537A1-D6FC-4f65-9D91-7224C49458BB}"/>
              </c:extLst>
            </c:dLbl>
            <c:dLbl>
              <c:idx val="7"/>
              <c:delete val="1"/>
              <c:extLst xmlns:c16r2="http://schemas.microsoft.com/office/drawing/2015/06/chart">
                <c:ext xmlns:c16="http://schemas.microsoft.com/office/drawing/2014/chart" uri="{C3380CC4-5D6E-409C-BE32-E72D297353CC}">
                  <c16:uniqueId val="{00000012-4987-4007-BAB2-C2942BE4E080}"/>
                </c:ext>
                <c:ext xmlns:c15="http://schemas.microsoft.com/office/drawing/2012/chart" uri="{CE6537A1-D6FC-4f65-9D91-7224C49458BB}"/>
              </c:extLst>
            </c:dLbl>
            <c:dLbl>
              <c:idx val="8"/>
              <c:delete val="1"/>
              <c:extLst xmlns:c16r2="http://schemas.microsoft.com/office/drawing/2015/06/chart">
                <c:ext xmlns:c16="http://schemas.microsoft.com/office/drawing/2014/chart" uri="{C3380CC4-5D6E-409C-BE32-E72D297353CC}">
                  <c16:uniqueId val="{00000013-4987-4007-BAB2-C2942BE4E080}"/>
                </c:ext>
                <c:ext xmlns:c15="http://schemas.microsoft.com/office/drawing/2012/chart" uri="{CE6537A1-D6FC-4f65-9D91-7224C49458BB}"/>
              </c:extLst>
            </c:dLbl>
            <c:dLbl>
              <c:idx val="9"/>
              <c:delete val="1"/>
              <c:extLst xmlns:c16r2="http://schemas.microsoft.com/office/drawing/2015/06/chart">
                <c:ext xmlns:c16="http://schemas.microsoft.com/office/drawing/2014/chart" uri="{C3380CC4-5D6E-409C-BE32-E72D297353CC}">
                  <c16:uniqueId val="{00000014-4987-4007-BAB2-C2942BE4E080}"/>
                </c:ext>
                <c:ext xmlns:c15="http://schemas.microsoft.com/office/drawing/2012/chart" uri="{CE6537A1-D6FC-4f65-9D91-7224C49458BB}"/>
              </c:extLst>
            </c:dLbl>
            <c:dLbl>
              <c:idx val="10"/>
              <c:layout>
                <c:manualLayout>
                  <c:x val="-5.1188299817184646E-2"/>
                  <c:y val="5.146198830409357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5-4987-4007-BAB2-C2942BE4E080}"/>
                </c:ex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'19gr'!$C$35:$M$35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'19gr'!$C$36:$M$36</c:f>
              <c:numCache>
                <c:formatCode>General</c:formatCode>
                <c:ptCount val="11"/>
                <c:pt idx="0">
                  <c:v>33.799999999999997</c:v>
                </c:pt>
                <c:pt idx="1">
                  <c:v>33.299999999999997</c:v>
                </c:pt>
                <c:pt idx="2" formatCode="0.0">
                  <c:v>31.7</c:v>
                </c:pt>
                <c:pt idx="3" formatCode="0.0">
                  <c:v>32.700000000000003</c:v>
                </c:pt>
                <c:pt idx="4" formatCode="0.0">
                  <c:v>31.8</c:v>
                </c:pt>
                <c:pt idx="5">
                  <c:v>32.1</c:v>
                </c:pt>
                <c:pt idx="6">
                  <c:v>31.6</c:v>
                </c:pt>
                <c:pt idx="7">
                  <c:v>31.2</c:v>
                </c:pt>
                <c:pt idx="8">
                  <c:v>31.6</c:v>
                </c:pt>
                <c:pt idx="9">
                  <c:v>30.8</c:v>
                </c:pt>
                <c:pt idx="10">
                  <c:v>31.3</c:v>
                </c:pt>
              </c:numCache>
            </c:numRef>
          </c:val>
          <c:smooth val="0"/>
          <c:extLst xmlns:c16r2="http://schemas.microsoft.com/office/drawing/2015/06/chart">
            <c:ext xmlns:c16="http://schemas.microsoft.com/office/drawing/2014/chart" uri="{C3380CC4-5D6E-409C-BE32-E72D297353CC}">
              <c16:uniqueId val="{00000000-20E2-4829-8D6A-63D21A66C3E4}"/>
            </c:ext>
          </c:extLst>
        </c:ser>
        <c:ser>
          <c:idx val="1"/>
          <c:order val="1"/>
          <c:tx>
            <c:strRef>
              <c:f>'19gr'!$B$37</c:f>
              <c:strCache>
                <c:ptCount val="1"/>
                <c:pt idx="0">
                  <c:v>Boys</c:v>
                </c:pt>
              </c:strCache>
            </c:strRef>
          </c:tx>
          <c:spPr>
            <a:ln w="28575" cap="rnd">
              <a:solidFill>
                <a:schemeClr val="accent2"/>
              </a:solidFill>
              <a:round/>
            </a:ln>
            <a:effectLst/>
          </c:spPr>
          <c:marker>
            <c:symbol val="none"/>
          </c:marker>
          <c:dLbls>
            <c:dLbl>
              <c:idx val="0"/>
              <c:layout>
                <c:manualLayout>
                  <c:x val="-4.1438147471054232E-2"/>
                  <c:y val="-4.2105263157894736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4987-4007-BAB2-C2942BE4E080}"/>
                </c:ext>
                <c:ext xmlns:c15="http://schemas.microsoft.com/office/drawing/2012/chart" uri="{CE6537A1-D6FC-4f65-9D91-7224C49458BB}"/>
              </c:extLst>
            </c:dLbl>
            <c:dLbl>
              <c:idx val="1"/>
              <c:delete val="1"/>
              <c:extLst xmlns:c16r2="http://schemas.microsoft.com/office/drawing/2015/06/chart">
                <c:ext xmlns:c16="http://schemas.microsoft.com/office/drawing/2014/chart" uri="{C3380CC4-5D6E-409C-BE32-E72D297353CC}">
                  <c16:uniqueId val="{00000001-4987-4007-BAB2-C2942BE4E080}"/>
                </c:ext>
                <c:ext xmlns:c15="http://schemas.microsoft.com/office/drawing/2012/chart" uri="{CE6537A1-D6FC-4f65-9D91-7224C49458BB}"/>
              </c:extLst>
            </c:dLbl>
            <c:dLbl>
              <c:idx val="2"/>
              <c:delete val="1"/>
              <c:extLst xmlns:c16r2="http://schemas.microsoft.com/office/drawing/2015/06/chart">
                <c:ext xmlns:c16="http://schemas.microsoft.com/office/drawing/2014/chart" uri="{C3380CC4-5D6E-409C-BE32-E72D297353CC}">
                  <c16:uniqueId val="{00000002-4987-4007-BAB2-C2942BE4E080}"/>
                </c:ext>
                <c:ext xmlns:c15="http://schemas.microsoft.com/office/drawing/2012/chart" uri="{CE6537A1-D6FC-4f65-9D91-7224C49458BB}"/>
              </c:extLst>
            </c:dLbl>
            <c:dLbl>
              <c:idx val="3"/>
              <c:delete val="1"/>
              <c:extLst xmlns:c16r2="http://schemas.microsoft.com/office/drawing/2015/06/chart">
                <c:ext xmlns:c16="http://schemas.microsoft.com/office/drawing/2014/chart" uri="{C3380CC4-5D6E-409C-BE32-E72D297353CC}">
                  <c16:uniqueId val="{00000003-4987-4007-BAB2-C2942BE4E080}"/>
                </c:ext>
                <c:ext xmlns:c15="http://schemas.microsoft.com/office/drawing/2012/chart" uri="{CE6537A1-D6FC-4f65-9D91-7224C49458BB}"/>
              </c:extLst>
            </c:dLbl>
            <c:dLbl>
              <c:idx val="4"/>
              <c:delete val="1"/>
              <c:extLst xmlns:c16r2="http://schemas.microsoft.com/office/drawing/2015/06/chart">
                <c:ext xmlns:c16="http://schemas.microsoft.com/office/drawing/2014/chart" uri="{C3380CC4-5D6E-409C-BE32-E72D297353CC}">
                  <c16:uniqueId val="{00000004-4987-4007-BAB2-C2942BE4E080}"/>
                </c:ext>
                <c:ext xmlns:c15="http://schemas.microsoft.com/office/drawing/2012/chart" uri="{CE6537A1-D6FC-4f65-9D91-7224C49458BB}"/>
              </c:extLst>
            </c:dLbl>
            <c:dLbl>
              <c:idx val="5"/>
              <c:delete val="1"/>
              <c:extLst xmlns:c16r2="http://schemas.microsoft.com/office/drawing/2015/06/chart">
                <c:ext xmlns:c16="http://schemas.microsoft.com/office/drawing/2014/chart" uri="{C3380CC4-5D6E-409C-BE32-E72D297353CC}">
                  <c16:uniqueId val="{00000005-4987-4007-BAB2-C2942BE4E080}"/>
                </c:ext>
                <c:ext xmlns:c15="http://schemas.microsoft.com/office/drawing/2012/chart" uri="{CE6537A1-D6FC-4f65-9D91-7224C49458BB}"/>
              </c:extLst>
            </c:dLbl>
            <c:dLbl>
              <c:idx val="6"/>
              <c:delete val="1"/>
              <c:extLst xmlns:c16r2="http://schemas.microsoft.com/office/drawing/2015/06/chart">
                <c:ext xmlns:c16="http://schemas.microsoft.com/office/drawing/2014/chart" uri="{C3380CC4-5D6E-409C-BE32-E72D297353CC}">
                  <c16:uniqueId val="{00000006-4987-4007-BAB2-C2942BE4E080}"/>
                </c:ext>
                <c:ext xmlns:c15="http://schemas.microsoft.com/office/drawing/2012/chart" uri="{CE6537A1-D6FC-4f65-9D91-7224C49458BB}"/>
              </c:extLst>
            </c:dLbl>
            <c:dLbl>
              <c:idx val="7"/>
              <c:delete val="1"/>
              <c:extLst xmlns:c16r2="http://schemas.microsoft.com/office/drawing/2015/06/chart">
                <c:ext xmlns:c16="http://schemas.microsoft.com/office/drawing/2014/chart" uri="{C3380CC4-5D6E-409C-BE32-E72D297353CC}">
                  <c16:uniqueId val="{00000007-4987-4007-BAB2-C2942BE4E080}"/>
                </c:ext>
                <c:ext xmlns:c15="http://schemas.microsoft.com/office/drawing/2012/chart" uri="{CE6537A1-D6FC-4f65-9D91-7224C49458BB}"/>
              </c:extLst>
            </c:dLbl>
            <c:dLbl>
              <c:idx val="8"/>
              <c:delete val="1"/>
              <c:extLst xmlns:c16r2="http://schemas.microsoft.com/office/drawing/2015/06/chart">
                <c:ext xmlns:c16="http://schemas.microsoft.com/office/drawing/2014/chart" uri="{C3380CC4-5D6E-409C-BE32-E72D297353CC}">
                  <c16:uniqueId val="{00000008-4987-4007-BAB2-C2942BE4E080}"/>
                </c:ext>
                <c:ext xmlns:c15="http://schemas.microsoft.com/office/drawing/2012/chart" uri="{CE6537A1-D6FC-4f65-9D91-7224C49458BB}"/>
              </c:extLst>
            </c:dLbl>
            <c:dLbl>
              <c:idx val="9"/>
              <c:delete val="1"/>
              <c:extLst xmlns:c16r2="http://schemas.microsoft.com/office/drawing/2015/06/chart">
                <c:ext xmlns:c16="http://schemas.microsoft.com/office/drawing/2014/chart" uri="{C3380CC4-5D6E-409C-BE32-E72D297353CC}">
                  <c16:uniqueId val="{00000009-4987-4007-BAB2-C2942BE4E080}"/>
                </c:ext>
                <c:ext xmlns:c15="http://schemas.microsoft.com/office/drawing/2012/chart" uri="{CE6537A1-D6FC-4f65-9D91-7224C49458BB}"/>
              </c:extLst>
            </c:dLbl>
            <c:dLbl>
              <c:idx val="10"/>
              <c:layout>
                <c:manualLayout>
                  <c:x val="-5.1188299817184646E-2"/>
                  <c:y val="-6.0818713450292397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A-4987-4007-BAB2-C2942BE4E080}"/>
                </c:ex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'19gr'!$C$35:$M$35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'19gr'!$C$37:$M$37</c:f>
              <c:numCache>
                <c:formatCode>0.0</c:formatCode>
                <c:ptCount val="11"/>
                <c:pt idx="0" formatCode="General">
                  <c:v>36.5</c:v>
                </c:pt>
                <c:pt idx="1">
                  <c:v>35</c:v>
                </c:pt>
                <c:pt idx="2">
                  <c:v>33.9</c:v>
                </c:pt>
                <c:pt idx="3">
                  <c:v>34.5</c:v>
                </c:pt>
                <c:pt idx="4">
                  <c:v>33.700000000000003</c:v>
                </c:pt>
                <c:pt idx="5" formatCode="General">
                  <c:v>34.299999999999997</c:v>
                </c:pt>
                <c:pt idx="6" formatCode="General">
                  <c:v>34</c:v>
                </c:pt>
                <c:pt idx="7" formatCode="General">
                  <c:v>33.5</c:v>
                </c:pt>
                <c:pt idx="8" formatCode="General">
                  <c:v>33.299999999999997</c:v>
                </c:pt>
                <c:pt idx="9" formatCode="General">
                  <c:v>33.200000000000003</c:v>
                </c:pt>
                <c:pt idx="10" formatCode="General">
                  <c:v>33.1</c:v>
                </c:pt>
              </c:numCache>
            </c:numRef>
          </c:val>
          <c:smooth val="0"/>
          <c:extLst xmlns:c16r2="http://schemas.microsoft.com/office/drawing/2015/06/chart">
            <c:ext xmlns:c16="http://schemas.microsoft.com/office/drawing/2014/chart" uri="{C3380CC4-5D6E-409C-BE32-E72D297353CC}">
              <c16:uniqueId val="{00000001-20E2-4829-8D6A-63D21A66C3E4}"/>
            </c:ext>
          </c:extLst>
        </c:ser>
        <c:dLbls>
          <c:showLegendKey val="0"/>
          <c:showVal val="0"/>
          <c:showCatName val="0"/>
          <c:showSerName val="0"/>
          <c:showPercent val="0"/>
          <c:showBubbleSize val="0"/>
        </c:dLbls>
        <c:smooth val="0"/>
        <c:axId val="423411608"/>
        <c:axId val="423411216"/>
      </c:lineChart>
      <c:catAx>
        <c:axId val="4234116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3411216"/>
        <c:crosses val="autoZero"/>
        <c:auto val="1"/>
        <c:lblAlgn val="ctr"/>
        <c:lblOffset val="100"/>
        <c:noMultiLvlLbl val="0"/>
      </c:catAx>
      <c:valAx>
        <c:axId val="423411216"/>
        <c:scaling>
          <c:orientation val="minMax"/>
          <c:max val="40"/>
          <c:min val="2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ln w="9525">
            <a:noFill/>
          </a:ln>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3411608"/>
        <c:crosses val="autoZero"/>
        <c:crossBetween val="between"/>
      </c:valAx>
      <c:spPr>
        <a:noFill/>
        <a:ln w="25400">
          <a:noFill/>
        </a:ln>
      </c:spPr>
    </c:plotArea>
    <c:legend>
      <c:legendPos val="b"/>
      <c:layout>
        <c:manualLayout>
          <c:xMode val="edge"/>
          <c:yMode val="edge"/>
          <c:x val="0.49750612983249193"/>
          <c:y val="0.60292342404567945"/>
          <c:w val="0.11955203040204992"/>
          <c:h val="0.17251517244554959"/>
        </c:manualLayout>
      </c:layout>
      <c:overlay val="0"/>
      <c:spPr>
        <a:noFill/>
        <a:ln w="25400">
          <a:noFill/>
        </a:ln>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0000000000001" l="0.70000000000000062" r="0.70000000000000062" t="0.750000000000001" header="0.30000000000000032" footer="0.30000000000000032"/>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0"/>
    <c:plotArea>
      <c:layout>
        <c:manualLayout>
          <c:layoutTarget val="inner"/>
          <c:xMode val="edge"/>
          <c:yMode val="edge"/>
          <c:x val="8.6000000000000021E-2"/>
          <c:y val="9.4737166725489874E-2"/>
          <c:w val="0.86771713194941569"/>
          <c:h val="0.7614061177567083"/>
        </c:manualLayout>
      </c:layout>
      <c:lineChart>
        <c:grouping val="standard"/>
        <c:varyColors val="0"/>
        <c:ser>
          <c:idx val="0"/>
          <c:order val="0"/>
          <c:tx>
            <c:strRef>
              <c:f>'19gr'!$B$5</c:f>
              <c:strCache>
                <c:ptCount val="1"/>
                <c:pt idx="0">
                  <c:v>Девојчице</c:v>
                </c:pt>
              </c:strCache>
            </c:strRef>
          </c:tx>
          <c:spPr>
            <a:ln>
              <a:solidFill>
                <a:schemeClr val="accent6">
                  <a:lumMod val="75000"/>
                </a:schemeClr>
              </a:solidFill>
            </a:ln>
          </c:spPr>
          <c:marker>
            <c:symbol val="none"/>
          </c:marker>
          <c:dLbls>
            <c:dLbl>
              <c:idx val="0"/>
              <c:layout>
                <c:manualLayout>
                  <c:x val="-2.5252525252525249E-2"/>
                  <c:y val="7.1111111111111111E-2"/>
                </c:manualLayout>
              </c:layout>
              <c:tx>
                <c:rich>
                  <a:bodyPr/>
                  <a:lstStyle/>
                  <a:p>
                    <a:pPr>
                      <a:defRPr sz="1000" b="0" i="0" u="none" strike="noStrike" baseline="0">
                        <a:solidFill>
                          <a:srgbClr val="000000"/>
                        </a:solidFill>
                        <a:latin typeface="Calibri"/>
                        <a:ea typeface="Calibri"/>
                        <a:cs typeface="Calibri"/>
                      </a:defRPr>
                    </a:pPr>
                    <a:r>
                      <a:rPr lang="en-US"/>
                      <a:t>33,8</a:t>
                    </a:r>
                  </a:p>
                </c:rich>
              </c:tx>
              <c:spPr>
                <a:noFill/>
                <a:ln w="25400">
                  <a:noFill/>
                </a:ln>
              </c:spPr>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6953-47C8-93FA-6715454CC8FB}"/>
                </c:ext>
                <c:ext xmlns:c15="http://schemas.microsoft.com/office/drawing/2012/chart" uri="{CE6537A1-D6FC-4f65-9D91-7224C49458BB}"/>
              </c:extLst>
            </c:dLbl>
            <c:dLbl>
              <c:idx val="1"/>
              <c:delete val="1"/>
              <c:extLst xmlns:c16r2="http://schemas.microsoft.com/office/drawing/2015/06/chart">
                <c:ext xmlns:c16="http://schemas.microsoft.com/office/drawing/2014/chart" uri="{C3380CC4-5D6E-409C-BE32-E72D297353CC}">
                  <c16:uniqueId val="{00000001-6953-47C8-93FA-6715454CC8FB}"/>
                </c:ext>
                <c:ext xmlns:c15="http://schemas.microsoft.com/office/drawing/2012/chart" uri="{CE6537A1-D6FC-4f65-9D91-7224C49458BB}"/>
              </c:extLst>
            </c:dLbl>
            <c:dLbl>
              <c:idx val="2"/>
              <c:delete val="1"/>
              <c:extLst xmlns:c16r2="http://schemas.microsoft.com/office/drawing/2015/06/chart">
                <c:ext xmlns:c16="http://schemas.microsoft.com/office/drawing/2014/chart" uri="{C3380CC4-5D6E-409C-BE32-E72D297353CC}">
                  <c16:uniqueId val="{00000002-6953-47C8-93FA-6715454CC8FB}"/>
                </c:ext>
                <c:ext xmlns:c15="http://schemas.microsoft.com/office/drawing/2012/chart" uri="{CE6537A1-D6FC-4f65-9D91-7224C49458BB}"/>
              </c:extLst>
            </c:dLbl>
            <c:dLbl>
              <c:idx val="3"/>
              <c:delete val="1"/>
              <c:extLst xmlns:c16r2="http://schemas.microsoft.com/office/drawing/2015/06/chart">
                <c:ext xmlns:c16="http://schemas.microsoft.com/office/drawing/2014/chart" uri="{C3380CC4-5D6E-409C-BE32-E72D297353CC}">
                  <c16:uniqueId val="{00000003-6953-47C8-93FA-6715454CC8FB}"/>
                </c:ext>
                <c:ext xmlns:c15="http://schemas.microsoft.com/office/drawing/2012/chart" uri="{CE6537A1-D6FC-4f65-9D91-7224C49458BB}"/>
              </c:extLst>
            </c:dLbl>
            <c:dLbl>
              <c:idx val="4"/>
              <c:delete val="1"/>
              <c:extLst xmlns:c16r2="http://schemas.microsoft.com/office/drawing/2015/06/chart">
                <c:ext xmlns:c16="http://schemas.microsoft.com/office/drawing/2014/chart" uri="{C3380CC4-5D6E-409C-BE32-E72D297353CC}">
                  <c16:uniqueId val="{00000004-6953-47C8-93FA-6715454CC8FB}"/>
                </c:ext>
                <c:ext xmlns:c15="http://schemas.microsoft.com/office/drawing/2012/chart" uri="{CE6537A1-D6FC-4f65-9D91-7224C49458BB}"/>
              </c:extLst>
            </c:dLbl>
            <c:dLbl>
              <c:idx val="5"/>
              <c:delete val="1"/>
              <c:extLst xmlns:c16r2="http://schemas.microsoft.com/office/drawing/2015/06/chart">
                <c:ext xmlns:c16="http://schemas.microsoft.com/office/drawing/2014/chart" uri="{C3380CC4-5D6E-409C-BE32-E72D297353CC}">
                  <c16:uniqueId val="{00000005-6953-47C8-93FA-6715454CC8FB}"/>
                </c:ext>
                <c:ext xmlns:c15="http://schemas.microsoft.com/office/drawing/2012/chart" uri="{CE6537A1-D6FC-4f65-9D91-7224C49458BB}"/>
              </c:extLst>
            </c:dLbl>
            <c:dLbl>
              <c:idx val="6"/>
              <c:delete val="1"/>
              <c:extLst xmlns:c16r2="http://schemas.microsoft.com/office/drawing/2015/06/chart">
                <c:ext xmlns:c16="http://schemas.microsoft.com/office/drawing/2014/chart" uri="{C3380CC4-5D6E-409C-BE32-E72D297353CC}">
                  <c16:uniqueId val="{00000006-6953-47C8-93FA-6715454CC8FB}"/>
                </c:ext>
                <c:ext xmlns:c15="http://schemas.microsoft.com/office/drawing/2012/chart" uri="{CE6537A1-D6FC-4f65-9D91-7224C49458BB}"/>
              </c:extLst>
            </c:dLbl>
            <c:dLbl>
              <c:idx val="7"/>
              <c:delete val="1"/>
              <c:extLst xmlns:c16r2="http://schemas.microsoft.com/office/drawing/2015/06/chart">
                <c:ext xmlns:c16="http://schemas.microsoft.com/office/drawing/2014/chart" uri="{C3380CC4-5D6E-409C-BE32-E72D297353CC}">
                  <c16:uniqueId val="{00000007-6953-47C8-93FA-6715454CC8FB}"/>
                </c:ext>
                <c:ext xmlns:c15="http://schemas.microsoft.com/office/drawing/2012/chart" uri="{CE6537A1-D6FC-4f65-9D91-7224C49458BB}"/>
              </c:extLst>
            </c:dLbl>
            <c:dLbl>
              <c:idx val="8"/>
              <c:delete val="1"/>
              <c:extLst xmlns:c16r2="http://schemas.microsoft.com/office/drawing/2015/06/chart">
                <c:ext xmlns:c16="http://schemas.microsoft.com/office/drawing/2014/chart" uri="{C3380CC4-5D6E-409C-BE32-E72D297353CC}">
                  <c16:uniqueId val="{00000008-6953-47C8-93FA-6715454CC8FB}"/>
                </c:ext>
                <c:ext xmlns:c15="http://schemas.microsoft.com/office/drawing/2012/chart" uri="{CE6537A1-D6FC-4f65-9D91-7224C49458BB}"/>
              </c:extLst>
            </c:dLbl>
            <c:dLbl>
              <c:idx val="9"/>
              <c:delete val="1"/>
              <c:extLst xmlns:c16r2="http://schemas.microsoft.com/office/drawing/2015/06/chart">
                <c:ext xmlns:c16="http://schemas.microsoft.com/office/drawing/2014/chart" uri="{C3380CC4-5D6E-409C-BE32-E72D297353CC}">
                  <c16:uniqueId val="{00000009-6953-47C8-93FA-6715454CC8FB}"/>
                </c:ext>
                <c:ext xmlns:c15="http://schemas.microsoft.com/office/drawing/2012/chart" uri="{CE6537A1-D6FC-4f65-9D91-7224C49458BB}"/>
              </c:extLst>
            </c:dLbl>
            <c:dLbl>
              <c:idx val="10"/>
              <c:layout>
                <c:manualLayout>
                  <c:x val="-4.5454545454545463E-2"/>
                  <c:y val="4.9193020253575907E-2"/>
                </c:manualLayout>
              </c:layout>
              <c:tx>
                <c:rich>
                  <a:bodyPr/>
                  <a:lstStyle/>
                  <a:p>
                    <a:pPr>
                      <a:defRPr sz="1000" b="0" i="0" u="none" strike="noStrike" baseline="0">
                        <a:solidFill>
                          <a:srgbClr val="000000"/>
                        </a:solidFill>
                        <a:latin typeface="Calibri"/>
                        <a:ea typeface="Calibri"/>
                        <a:cs typeface="Calibri"/>
                      </a:defRPr>
                    </a:pPr>
                    <a:r>
                      <a:rPr lang="en-US"/>
                      <a:t>31,3</a:t>
                    </a:r>
                  </a:p>
                </c:rich>
              </c:tx>
              <c:spPr>
                <a:noFill/>
                <a:ln w="25400">
                  <a:noFill/>
                </a:ln>
              </c:spPr>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A-6953-47C8-93FA-6715454CC8FB}"/>
                </c:ext>
                <c:ext xmlns:c15="http://schemas.microsoft.com/office/drawing/2012/chart" uri="{CE6537A1-D6FC-4f65-9D91-7224C49458BB}"/>
              </c:extLst>
            </c:dLbl>
            <c:spPr>
              <a:noFill/>
              <a:ln w="25400">
                <a:noFill/>
              </a:ln>
            </c:spPr>
            <c:txPr>
              <a:bodyPr wrap="square" lIns="38100" tIns="19050" rIns="38100" bIns="19050" anchor="ctr">
                <a:spAutoFit/>
              </a:bodyPr>
              <a:lstStyle/>
              <a:p>
                <a:pPr>
                  <a:defRPr sz="1000" b="0" i="0" u="none" strike="noStrike" baseline="0">
                    <a:solidFill>
                      <a:srgbClr val="000000"/>
                    </a:solidFill>
                    <a:latin typeface="Calibri"/>
                    <a:ea typeface="Calibri"/>
                    <a:cs typeface="Calibri"/>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'19gr'!$C$4:$M$4</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'19gr'!$C$5:$M$5</c:f>
              <c:numCache>
                <c:formatCode>General</c:formatCode>
                <c:ptCount val="11"/>
                <c:pt idx="0">
                  <c:v>33.799999999999997</c:v>
                </c:pt>
                <c:pt idx="1">
                  <c:v>33.299999999999997</c:v>
                </c:pt>
                <c:pt idx="2" formatCode="0.0">
                  <c:v>31.7</c:v>
                </c:pt>
                <c:pt idx="3" formatCode="0.0">
                  <c:v>32.700000000000003</c:v>
                </c:pt>
                <c:pt idx="4" formatCode="0.0">
                  <c:v>31.8</c:v>
                </c:pt>
                <c:pt idx="5">
                  <c:v>32.1</c:v>
                </c:pt>
                <c:pt idx="6">
                  <c:v>31.6</c:v>
                </c:pt>
                <c:pt idx="7">
                  <c:v>31.2</c:v>
                </c:pt>
                <c:pt idx="8">
                  <c:v>31.6</c:v>
                </c:pt>
                <c:pt idx="9">
                  <c:v>30.8</c:v>
                </c:pt>
                <c:pt idx="10">
                  <c:v>31.3</c:v>
                </c:pt>
              </c:numCache>
            </c:numRef>
          </c:val>
          <c:smooth val="0"/>
          <c:extLst xmlns:c16r2="http://schemas.microsoft.com/office/drawing/2015/06/chart">
            <c:ext xmlns:c16="http://schemas.microsoft.com/office/drawing/2014/chart" uri="{C3380CC4-5D6E-409C-BE32-E72D297353CC}">
              <c16:uniqueId val="{0000000B-6953-47C8-93FA-6715454CC8FB}"/>
            </c:ext>
          </c:extLst>
        </c:ser>
        <c:ser>
          <c:idx val="1"/>
          <c:order val="1"/>
          <c:tx>
            <c:strRef>
              <c:f>'19gr'!$B$6</c:f>
              <c:strCache>
                <c:ptCount val="1"/>
                <c:pt idx="0">
                  <c:v>Дечаци</c:v>
                </c:pt>
              </c:strCache>
            </c:strRef>
          </c:tx>
          <c:spPr>
            <a:ln>
              <a:solidFill>
                <a:schemeClr val="accent3">
                  <a:lumMod val="75000"/>
                </a:schemeClr>
              </a:solidFill>
            </a:ln>
          </c:spPr>
          <c:marker>
            <c:symbol val="none"/>
          </c:marker>
          <c:dLbls>
            <c:dLbl>
              <c:idx val="0"/>
              <c:layout>
                <c:manualLayout>
                  <c:x val="-3.0303030303030311E-2"/>
                  <c:y val="-2.6666666666666672E-2"/>
                </c:manualLayout>
              </c:layout>
              <c:tx>
                <c:rich>
                  <a:bodyPr/>
                  <a:lstStyle/>
                  <a:p>
                    <a:pPr>
                      <a:defRPr sz="1000" b="0" i="0" u="none" strike="noStrike" baseline="0">
                        <a:solidFill>
                          <a:srgbClr val="000000"/>
                        </a:solidFill>
                        <a:latin typeface="Calibri"/>
                        <a:ea typeface="Calibri"/>
                        <a:cs typeface="Calibri"/>
                      </a:defRPr>
                    </a:pPr>
                    <a:r>
                      <a:rPr lang="en-US"/>
                      <a:t>36,5</a:t>
                    </a:r>
                  </a:p>
                </c:rich>
              </c:tx>
              <c:spPr>
                <a:noFill/>
                <a:ln w="25400">
                  <a:noFill/>
                </a:ln>
              </c:spPr>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C-6953-47C8-93FA-6715454CC8FB}"/>
                </c:ext>
                <c:ext xmlns:c15="http://schemas.microsoft.com/office/drawing/2012/chart" uri="{CE6537A1-D6FC-4f65-9D91-7224C49458BB}"/>
              </c:extLst>
            </c:dLbl>
            <c:dLbl>
              <c:idx val="1"/>
              <c:delete val="1"/>
              <c:extLst xmlns:c16r2="http://schemas.microsoft.com/office/drawing/2015/06/chart">
                <c:ext xmlns:c16="http://schemas.microsoft.com/office/drawing/2014/chart" uri="{C3380CC4-5D6E-409C-BE32-E72D297353CC}">
                  <c16:uniqueId val="{0000000D-6953-47C8-93FA-6715454CC8FB}"/>
                </c:ext>
                <c:ext xmlns:c15="http://schemas.microsoft.com/office/drawing/2012/chart" uri="{CE6537A1-D6FC-4f65-9D91-7224C49458BB}"/>
              </c:extLst>
            </c:dLbl>
            <c:dLbl>
              <c:idx val="2"/>
              <c:delete val="1"/>
              <c:extLst xmlns:c16r2="http://schemas.microsoft.com/office/drawing/2015/06/chart">
                <c:ext xmlns:c16="http://schemas.microsoft.com/office/drawing/2014/chart" uri="{C3380CC4-5D6E-409C-BE32-E72D297353CC}">
                  <c16:uniqueId val="{0000000E-6953-47C8-93FA-6715454CC8FB}"/>
                </c:ext>
                <c:ext xmlns:c15="http://schemas.microsoft.com/office/drawing/2012/chart" uri="{CE6537A1-D6FC-4f65-9D91-7224C49458BB}"/>
              </c:extLst>
            </c:dLbl>
            <c:dLbl>
              <c:idx val="3"/>
              <c:delete val="1"/>
              <c:extLst xmlns:c16r2="http://schemas.microsoft.com/office/drawing/2015/06/chart">
                <c:ext xmlns:c16="http://schemas.microsoft.com/office/drawing/2014/chart" uri="{C3380CC4-5D6E-409C-BE32-E72D297353CC}">
                  <c16:uniqueId val="{0000000F-6953-47C8-93FA-6715454CC8FB}"/>
                </c:ext>
                <c:ext xmlns:c15="http://schemas.microsoft.com/office/drawing/2012/chart" uri="{CE6537A1-D6FC-4f65-9D91-7224C49458BB}"/>
              </c:extLst>
            </c:dLbl>
            <c:dLbl>
              <c:idx val="4"/>
              <c:delete val="1"/>
              <c:extLst xmlns:c16r2="http://schemas.microsoft.com/office/drawing/2015/06/chart">
                <c:ext xmlns:c16="http://schemas.microsoft.com/office/drawing/2014/chart" uri="{C3380CC4-5D6E-409C-BE32-E72D297353CC}">
                  <c16:uniqueId val="{00000010-6953-47C8-93FA-6715454CC8FB}"/>
                </c:ext>
                <c:ext xmlns:c15="http://schemas.microsoft.com/office/drawing/2012/chart" uri="{CE6537A1-D6FC-4f65-9D91-7224C49458BB}"/>
              </c:extLst>
            </c:dLbl>
            <c:dLbl>
              <c:idx val="5"/>
              <c:delete val="1"/>
              <c:extLst xmlns:c16r2="http://schemas.microsoft.com/office/drawing/2015/06/chart">
                <c:ext xmlns:c16="http://schemas.microsoft.com/office/drawing/2014/chart" uri="{C3380CC4-5D6E-409C-BE32-E72D297353CC}">
                  <c16:uniqueId val="{00000011-6953-47C8-93FA-6715454CC8FB}"/>
                </c:ext>
                <c:ext xmlns:c15="http://schemas.microsoft.com/office/drawing/2012/chart" uri="{CE6537A1-D6FC-4f65-9D91-7224C49458BB}"/>
              </c:extLst>
            </c:dLbl>
            <c:dLbl>
              <c:idx val="6"/>
              <c:delete val="1"/>
              <c:extLst xmlns:c16r2="http://schemas.microsoft.com/office/drawing/2015/06/chart">
                <c:ext xmlns:c16="http://schemas.microsoft.com/office/drawing/2014/chart" uri="{C3380CC4-5D6E-409C-BE32-E72D297353CC}">
                  <c16:uniqueId val="{00000012-6953-47C8-93FA-6715454CC8FB}"/>
                </c:ext>
                <c:ext xmlns:c15="http://schemas.microsoft.com/office/drawing/2012/chart" uri="{CE6537A1-D6FC-4f65-9D91-7224C49458BB}"/>
              </c:extLst>
            </c:dLbl>
            <c:dLbl>
              <c:idx val="7"/>
              <c:delete val="1"/>
              <c:extLst xmlns:c16r2="http://schemas.microsoft.com/office/drawing/2015/06/chart">
                <c:ext xmlns:c16="http://schemas.microsoft.com/office/drawing/2014/chart" uri="{C3380CC4-5D6E-409C-BE32-E72D297353CC}">
                  <c16:uniqueId val="{00000013-6953-47C8-93FA-6715454CC8FB}"/>
                </c:ext>
                <c:ext xmlns:c15="http://schemas.microsoft.com/office/drawing/2012/chart" uri="{CE6537A1-D6FC-4f65-9D91-7224C49458BB}"/>
              </c:extLst>
            </c:dLbl>
            <c:dLbl>
              <c:idx val="8"/>
              <c:delete val="1"/>
              <c:extLst xmlns:c16r2="http://schemas.microsoft.com/office/drawing/2015/06/chart">
                <c:ext xmlns:c16="http://schemas.microsoft.com/office/drawing/2014/chart" uri="{C3380CC4-5D6E-409C-BE32-E72D297353CC}">
                  <c16:uniqueId val="{00000014-6953-47C8-93FA-6715454CC8FB}"/>
                </c:ext>
                <c:ext xmlns:c15="http://schemas.microsoft.com/office/drawing/2012/chart" uri="{CE6537A1-D6FC-4f65-9D91-7224C49458BB}"/>
              </c:extLst>
            </c:dLbl>
            <c:dLbl>
              <c:idx val="9"/>
              <c:delete val="1"/>
              <c:extLst xmlns:c16r2="http://schemas.microsoft.com/office/drawing/2015/06/chart">
                <c:ext xmlns:c16="http://schemas.microsoft.com/office/drawing/2014/chart" uri="{C3380CC4-5D6E-409C-BE32-E72D297353CC}">
                  <c16:uniqueId val="{00000015-6953-47C8-93FA-6715454CC8FB}"/>
                </c:ext>
                <c:ext xmlns:c15="http://schemas.microsoft.com/office/drawing/2012/chart" uri="{CE6537A1-D6FC-4f65-9D91-7224C49458BB}"/>
              </c:extLst>
            </c:dLbl>
            <c:dLbl>
              <c:idx val="10"/>
              <c:layout>
                <c:manualLayout>
                  <c:x val="-5.3030303030303032E-2"/>
                  <c:y val="-6.2323561346362778E-2"/>
                </c:manualLayout>
              </c:layout>
              <c:tx>
                <c:rich>
                  <a:bodyPr/>
                  <a:lstStyle/>
                  <a:p>
                    <a:pPr>
                      <a:defRPr sz="1000" b="0" i="0" u="none" strike="noStrike" baseline="0">
                        <a:solidFill>
                          <a:srgbClr val="000000"/>
                        </a:solidFill>
                        <a:latin typeface="Calibri"/>
                        <a:ea typeface="Calibri"/>
                        <a:cs typeface="Calibri"/>
                      </a:defRPr>
                    </a:pPr>
                    <a:r>
                      <a:rPr lang="en-US"/>
                      <a:t>33,1</a:t>
                    </a:r>
                  </a:p>
                </c:rich>
              </c:tx>
              <c:spPr>
                <a:noFill/>
                <a:ln w="25400">
                  <a:noFill/>
                </a:ln>
              </c:spPr>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6-6953-47C8-93FA-6715454CC8FB}"/>
                </c:ext>
                <c:ext xmlns:c15="http://schemas.microsoft.com/office/drawing/2012/chart" uri="{CE6537A1-D6FC-4f65-9D91-7224C49458BB}"/>
              </c:extLst>
            </c:dLbl>
            <c:spPr>
              <a:noFill/>
              <a:ln w="25400">
                <a:noFill/>
              </a:ln>
            </c:spPr>
            <c:txPr>
              <a:bodyPr wrap="square" lIns="38100" tIns="19050" rIns="38100" bIns="19050" anchor="ctr">
                <a:spAutoFit/>
              </a:bodyPr>
              <a:lstStyle/>
              <a:p>
                <a:pPr>
                  <a:defRPr sz="1000" b="0" i="0" u="none" strike="noStrike" baseline="0">
                    <a:solidFill>
                      <a:srgbClr val="000000"/>
                    </a:solidFill>
                    <a:latin typeface="Calibri"/>
                    <a:ea typeface="Calibri"/>
                    <a:cs typeface="Calibri"/>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'19gr'!$C$4:$M$4</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'19gr'!$C$6:$M$6</c:f>
              <c:numCache>
                <c:formatCode>0.0</c:formatCode>
                <c:ptCount val="11"/>
                <c:pt idx="0" formatCode="General">
                  <c:v>36.5</c:v>
                </c:pt>
                <c:pt idx="1">
                  <c:v>35</c:v>
                </c:pt>
                <c:pt idx="2">
                  <c:v>33.9</c:v>
                </c:pt>
                <c:pt idx="3">
                  <c:v>34.5</c:v>
                </c:pt>
                <c:pt idx="4">
                  <c:v>33.700000000000003</c:v>
                </c:pt>
                <c:pt idx="5" formatCode="General">
                  <c:v>34.299999999999997</c:v>
                </c:pt>
                <c:pt idx="6" formatCode="General">
                  <c:v>34</c:v>
                </c:pt>
                <c:pt idx="7" formatCode="General">
                  <c:v>33.5</c:v>
                </c:pt>
                <c:pt idx="8" formatCode="General">
                  <c:v>33.299999999999997</c:v>
                </c:pt>
                <c:pt idx="9" formatCode="General">
                  <c:v>33.200000000000003</c:v>
                </c:pt>
                <c:pt idx="10" formatCode="General">
                  <c:v>33.1</c:v>
                </c:pt>
              </c:numCache>
            </c:numRef>
          </c:val>
          <c:smooth val="0"/>
          <c:extLst xmlns:c16r2="http://schemas.microsoft.com/office/drawing/2015/06/chart">
            <c:ext xmlns:c16="http://schemas.microsoft.com/office/drawing/2014/chart" uri="{C3380CC4-5D6E-409C-BE32-E72D297353CC}">
              <c16:uniqueId val="{00000017-6953-47C8-93FA-6715454CC8FB}"/>
            </c:ext>
          </c:extLst>
        </c:ser>
        <c:dLbls>
          <c:showLegendKey val="0"/>
          <c:showVal val="0"/>
          <c:showCatName val="0"/>
          <c:showSerName val="0"/>
          <c:showPercent val="0"/>
          <c:showBubbleSize val="0"/>
        </c:dLbls>
        <c:smooth val="0"/>
        <c:axId val="423412392"/>
        <c:axId val="423408472"/>
      </c:lineChart>
      <c:catAx>
        <c:axId val="423412392"/>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23408472"/>
        <c:crosses val="autoZero"/>
        <c:auto val="1"/>
        <c:lblAlgn val="ctr"/>
        <c:lblOffset val="100"/>
        <c:tickLblSkip val="1"/>
        <c:tickMarkSkip val="1"/>
        <c:noMultiLvlLbl val="0"/>
      </c:catAx>
      <c:valAx>
        <c:axId val="423408472"/>
        <c:scaling>
          <c:orientation val="minMax"/>
          <c:max val="40"/>
          <c:min val="20"/>
        </c:scaling>
        <c:delete val="0"/>
        <c:axPos val="l"/>
        <c:majorGridlines/>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23412392"/>
        <c:crosses val="autoZero"/>
        <c:crossBetween val="between"/>
        <c:majorUnit val="5"/>
      </c:valAx>
    </c:plotArea>
    <c:legend>
      <c:legendPos val="r"/>
      <c:layout>
        <c:manualLayout>
          <c:xMode val="edge"/>
          <c:yMode val="edge"/>
          <c:x val="0.49339397916169653"/>
          <c:y val="0.60742431626014326"/>
          <c:w val="0.2108713115406029"/>
          <c:h val="0.12958526763959066"/>
        </c:manualLayout>
      </c:layout>
      <c:overlay val="0"/>
      <c:txPr>
        <a:bodyPr/>
        <a:lstStyle/>
        <a:p>
          <a:pPr>
            <a:defRPr sz="900" b="0" i="0" u="none" strike="noStrike" baseline="0">
              <a:solidFill>
                <a:srgbClr val="000000"/>
              </a:solidFill>
              <a:latin typeface="Calibri"/>
              <a:ea typeface="Calibri"/>
              <a:cs typeface="Calibri"/>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1" l="0.75000000000000244" r="0.75000000000000244" t="1" header="0.5" footer="0.5"/>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8425676680725694E-2"/>
          <c:y val="5.146198830409357E-2"/>
          <c:w val="0.91719894245394862"/>
          <c:h val="0.82187889671685865"/>
        </c:manualLayout>
      </c:layout>
      <c:lineChart>
        <c:grouping val="standard"/>
        <c:varyColors val="0"/>
        <c:ser>
          <c:idx val="0"/>
          <c:order val="0"/>
          <c:tx>
            <c:strRef>
              <c:f>'19gr'!$B$36</c:f>
              <c:strCache>
                <c:ptCount val="1"/>
                <c:pt idx="0">
                  <c:v>Girls</c:v>
                </c:pt>
              </c:strCache>
            </c:strRef>
          </c:tx>
          <c:spPr>
            <a:ln w="28575" cap="rnd">
              <a:solidFill>
                <a:schemeClr val="accent6">
                  <a:lumMod val="75000"/>
                </a:schemeClr>
              </a:solidFill>
              <a:round/>
            </a:ln>
            <a:effectLst/>
          </c:spPr>
          <c:marker>
            <c:symbol val="none"/>
          </c:marker>
          <c:dLbls>
            <c:dLbl>
              <c:idx val="0"/>
              <c:layout>
                <c:manualLayout>
                  <c:x val="-4.8750761730652063E-2"/>
                  <c:y val="6.5497076023391956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9143-40F3-B1A6-321A6B414E7D}"/>
                </c:ext>
                <c:ext xmlns:c15="http://schemas.microsoft.com/office/drawing/2012/chart" uri="{CE6537A1-D6FC-4f65-9D91-7224C49458BB}"/>
              </c:extLst>
            </c:dLbl>
            <c:dLbl>
              <c:idx val="1"/>
              <c:delete val="1"/>
              <c:extLst xmlns:c16r2="http://schemas.microsoft.com/office/drawing/2015/06/chart">
                <c:ext xmlns:c16="http://schemas.microsoft.com/office/drawing/2014/chart" uri="{C3380CC4-5D6E-409C-BE32-E72D297353CC}">
                  <c16:uniqueId val="{00000001-9143-40F3-B1A6-321A6B414E7D}"/>
                </c:ext>
                <c:ext xmlns:c15="http://schemas.microsoft.com/office/drawing/2012/chart" uri="{CE6537A1-D6FC-4f65-9D91-7224C49458BB}"/>
              </c:extLst>
            </c:dLbl>
            <c:dLbl>
              <c:idx val="2"/>
              <c:delete val="1"/>
              <c:extLst xmlns:c16r2="http://schemas.microsoft.com/office/drawing/2015/06/chart">
                <c:ext xmlns:c16="http://schemas.microsoft.com/office/drawing/2014/chart" uri="{C3380CC4-5D6E-409C-BE32-E72D297353CC}">
                  <c16:uniqueId val="{00000002-9143-40F3-B1A6-321A6B414E7D}"/>
                </c:ext>
                <c:ext xmlns:c15="http://schemas.microsoft.com/office/drawing/2012/chart" uri="{CE6537A1-D6FC-4f65-9D91-7224C49458BB}"/>
              </c:extLst>
            </c:dLbl>
            <c:dLbl>
              <c:idx val="3"/>
              <c:delete val="1"/>
              <c:extLst xmlns:c16r2="http://schemas.microsoft.com/office/drawing/2015/06/chart">
                <c:ext xmlns:c16="http://schemas.microsoft.com/office/drawing/2014/chart" uri="{C3380CC4-5D6E-409C-BE32-E72D297353CC}">
                  <c16:uniqueId val="{00000003-9143-40F3-B1A6-321A6B414E7D}"/>
                </c:ext>
                <c:ext xmlns:c15="http://schemas.microsoft.com/office/drawing/2012/chart" uri="{CE6537A1-D6FC-4f65-9D91-7224C49458BB}"/>
              </c:extLst>
            </c:dLbl>
            <c:dLbl>
              <c:idx val="4"/>
              <c:delete val="1"/>
              <c:extLst xmlns:c16r2="http://schemas.microsoft.com/office/drawing/2015/06/chart">
                <c:ext xmlns:c16="http://schemas.microsoft.com/office/drawing/2014/chart" uri="{C3380CC4-5D6E-409C-BE32-E72D297353CC}">
                  <c16:uniqueId val="{00000004-9143-40F3-B1A6-321A6B414E7D}"/>
                </c:ext>
                <c:ext xmlns:c15="http://schemas.microsoft.com/office/drawing/2012/chart" uri="{CE6537A1-D6FC-4f65-9D91-7224C49458BB}"/>
              </c:extLst>
            </c:dLbl>
            <c:dLbl>
              <c:idx val="5"/>
              <c:delete val="1"/>
              <c:extLst xmlns:c16r2="http://schemas.microsoft.com/office/drawing/2015/06/chart">
                <c:ext xmlns:c16="http://schemas.microsoft.com/office/drawing/2014/chart" uri="{C3380CC4-5D6E-409C-BE32-E72D297353CC}">
                  <c16:uniqueId val="{00000005-9143-40F3-B1A6-321A6B414E7D}"/>
                </c:ext>
                <c:ext xmlns:c15="http://schemas.microsoft.com/office/drawing/2012/chart" uri="{CE6537A1-D6FC-4f65-9D91-7224C49458BB}"/>
              </c:extLst>
            </c:dLbl>
            <c:dLbl>
              <c:idx val="6"/>
              <c:delete val="1"/>
              <c:extLst xmlns:c16r2="http://schemas.microsoft.com/office/drawing/2015/06/chart">
                <c:ext xmlns:c16="http://schemas.microsoft.com/office/drawing/2014/chart" uri="{C3380CC4-5D6E-409C-BE32-E72D297353CC}">
                  <c16:uniqueId val="{00000006-9143-40F3-B1A6-321A6B414E7D}"/>
                </c:ext>
                <c:ext xmlns:c15="http://schemas.microsoft.com/office/drawing/2012/chart" uri="{CE6537A1-D6FC-4f65-9D91-7224C49458BB}"/>
              </c:extLst>
            </c:dLbl>
            <c:dLbl>
              <c:idx val="7"/>
              <c:delete val="1"/>
              <c:extLst xmlns:c16r2="http://schemas.microsoft.com/office/drawing/2015/06/chart">
                <c:ext xmlns:c16="http://schemas.microsoft.com/office/drawing/2014/chart" uri="{C3380CC4-5D6E-409C-BE32-E72D297353CC}">
                  <c16:uniqueId val="{00000007-9143-40F3-B1A6-321A6B414E7D}"/>
                </c:ext>
                <c:ext xmlns:c15="http://schemas.microsoft.com/office/drawing/2012/chart" uri="{CE6537A1-D6FC-4f65-9D91-7224C49458BB}"/>
              </c:extLst>
            </c:dLbl>
            <c:dLbl>
              <c:idx val="8"/>
              <c:delete val="1"/>
              <c:extLst xmlns:c16r2="http://schemas.microsoft.com/office/drawing/2015/06/chart">
                <c:ext xmlns:c16="http://schemas.microsoft.com/office/drawing/2014/chart" uri="{C3380CC4-5D6E-409C-BE32-E72D297353CC}">
                  <c16:uniqueId val="{00000008-9143-40F3-B1A6-321A6B414E7D}"/>
                </c:ext>
                <c:ext xmlns:c15="http://schemas.microsoft.com/office/drawing/2012/chart" uri="{CE6537A1-D6FC-4f65-9D91-7224C49458BB}"/>
              </c:extLst>
            </c:dLbl>
            <c:dLbl>
              <c:idx val="9"/>
              <c:delete val="1"/>
              <c:extLst xmlns:c16r2="http://schemas.microsoft.com/office/drawing/2015/06/chart">
                <c:ext xmlns:c16="http://schemas.microsoft.com/office/drawing/2014/chart" uri="{C3380CC4-5D6E-409C-BE32-E72D297353CC}">
                  <c16:uniqueId val="{00000009-9143-40F3-B1A6-321A6B414E7D}"/>
                </c:ext>
                <c:ext xmlns:c15="http://schemas.microsoft.com/office/drawing/2012/chart" uri="{CE6537A1-D6FC-4f65-9D91-7224C49458BB}"/>
              </c:extLst>
            </c:dLbl>
            <c:dLbl>
              <c:idx val="10"/>
              <c:layout>
                <c:manualLayout>
                  <c:x val="-5.1188299817184701E-2"/>
                  <c:y val="5.146198830409357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A-9143-40F3-B1A6-321A6B414E7D}"/>
                </c:ex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'19gr'!$C$35:$M$35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'19gr'!$C$36:$M$36</c:f>
              <c:numCache>
                <c:formatCode>General</c:formatCode>
                <c:ptCount val="11"/>
                <c:pt idx="0">
                  <c:v>33.799999999999997</c:v>
                </c:pt>
                <c:pt idx="1">
                  <c:v>33.299999999999997</c:v>
                </c:pt>
                <c:pt idx="2" formatCode="0.0">
                  <c:v>31.7</c:v>
                </c:pt>
                <c:pt idx="3" formatCode="0.0">
                  <c:v>32.700000000000003</c:v>
                </c:pt>
                <c:pt idx="4" formatCode="0.0">
                  <c:v>31.8</c:v>
                </c:pt>
                <c:pt idx="5">
                  <c:v>32.1</c:v>
                </c:pt>
                <c:pt idx="6">
                  <c:v>31.6</c:v>
                </c:pt>
                <c:pt idx="7">
                  <c:v>31.2</c:v>
                </c:pt>
                <c:pt idx="8">
                  <c:v>31.6</c:v>
                </c:pt>
                <c:pt idx="9">
                  <c:v>30.8</c:v>
                </c:pt>
                <c:pt idx="10">
                  <c:v>31.3</c:v>
                </c:pt>
              </c:numCache>
            </c:numRef>
          </c:val>
          <c:smooth val="0"/>
          <c:extLst xmlns:c16r2="http://schemas.microsoft.com/office/drawing/2015/06/chart">
            <c:ext xmlns:c16="http://schemas.microsoft.com/office/drawing/2014/chart" uri="{C3380CC4-5D6E-409C-BE32-E72D297353CC}">
              <c16:uniqueId val="{0000000B-9143-40F3-B1A6-321A6B414E7D}"/>
            </c:ext>
          </c:extLst>
        </c:ser>
        <c:ser>
          <c:idx val="1"/>
          <c:order val="1"/>
          <c:tx>
            <c:strRef>
              <c:f>'19gr'!$B$37</c:f>
              <c:strCache>
                <c:ptCount val="1"/>
                <c:pt idx="0">
                  <c:v>Boys</c:v>
                </c:pt>
              </c:strCache>
            </c:strRef>
          </c:tx>
          <c:spPr>
            <a:ln w="28575" cap="rnd">
              <a:solidFill>
                <a:schemeClr val="accent3">
                  <a:lumMod val="75000"/>
                </a:schemeClr>
              </a:solidFill>
              <a:round/>
            </a:ln>
            <a:effectLst/>
          </c:spPr>
          <c:marker>
            <c:symbol val="none"/>
          </c:marker>
          <c:dLbls>
            <c:dLbl>
              <c:idx val="0"/>
              <c:layout>
                <c:manualLayout>
                  <c:x val="-4.1438147471054038E-2"/>
                  <c:y val="-4.2105263157894736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C-9143-40F3-B1A6-321A6B414E7D}"/>
                </c:ext>
                <c:ext xmlns:c15="http://schemas.microsoft.com/office/drawing/2012/chart" uri="{CE6537A1-D6FC-4f65-9D91-7224C49458BB}"/>
              </c:extLst>
            </c:dLbl>
            <c:dLbl>
              <c:idx val="1"/>
              <c:delete val="1"/>
              <c:extLst xmlns:c16r2="http://schemas.microsoft.com/office/drawing/2015/06/chart">
                <c:ext xmlns:c16="http://schemas.microsoft.com/office/drawing/2014/chart" uri="{C3380CC4-5D6E-409C-BE32-E72D297353CC}">
                  <c16:uniqueId val="{0000000D-9143-40F3-B1A6-321A6B414E7D}"/>
                </c:ext>
                <c:ext xmlns:c15="http://schemas.microsoft.com/office/drawing/2012/chart" uri="{CE6537A1-D6FC-4f65-9D91-7224C49458BB}"/>
              </c:extLst>
            </c:dLbl>
            <c:dLbl>
              <c:idx val="2"/>
              <c:delete val="1"/>
              <c:extLst xmlns:c16r2="http://schemas.microsoft.com/office/drawing/2015/06/chart">
                <c:ext xmlns:c16="http://schemas.microsoft.com/office/drawing/2014/chart" uri="{C3380CC4-5D6E-409C-BE32-E72D297353CC}">
                  <c16:uniqueId val="{0000000E-9143-40F3-B1A6-321A6B414E7D}"/>
                </c:ext>
                <c:ext xmlns:c15="http://schemas.microsoft.com/office/drawing/2012/chart" uri="{CE6537A1-D6FC-4f65-9D91-7224C49458BB}"/>
              </c:extLst>
            </c:dLbl>
            <c:dLbl>
              <c:idx val="3"/>
              <c:delete val="1"/>
              <c:extLst xmlns:c16r2="http://schemas.microsoft.com/office/drawing/2015/06/chart">
                <c:ext xmlns:c16="http://schemas.microsoft.com/office/drawing/2014/chart" uri="{C3380CC4-5D6E-409C-BE32-E72D297353CC}">
                  <c16:uniqueId val="{0000000F-9143-40F3-B1A6-321A6B414E7D}"/>
                </c:ext>
                <c:ext xmlns:c15="http://schemas.microsoft.com/office/drawing/2012/chart" uri="{CE6537A1-D6FC-4f65-9D91-7224C49458BB}"/>
              </c:extLst>
            </c:dLbl>
            <c:dLbl>
              <c:idx val="4"/>
              <c:delete val="1"/>
              <c:extLst xmlns:c16r2="http://schemas.microsoft.com/office/drawing/2015/06/chart">
                <c:ext xmlns:c16="http://schemas.microsoft.com/office/drawing/2014/chart" uri="{C3380CC4-5D6E-409C-BE32-E72D297353CC}">
                  <c16:uniqueId val="{00000010-9143-40F3-B1A6-321A6B414E7D}"/>
                </c:ext>
                <c:ext xmlns:c15="http://schemas.microsoft.com/office/drawing/2012/chart" uri="{CE6537A1-D6FC-4f65-9D91-7224C49458BB}"/>
              </c:extLst>
            </c:dLbl>
            <c:dLbl>
              <c:idx val="5"/>
              <c:delete val="1"/>
              <c:extLst xmlns:c16r2="http://schemas.microsoft.com/office/drawing/2015/06/chart">
                <c:ext xmlns:c16="http://schemas.microsoft.com/office/drawing/2014/chart" uri="{C3380CC4-5D6E-409C-BE32-E72D297353CC}">
                  <c16:uniqueId val="{00000011-9143-40F3-B1A6-321A6B414E7D}"/>
                </c:ext>
                <c:ext xmlns:c15="http://schemas.microsoft.com/office/drawing/2012/chart" uri="{CE6537A1-D6FC-4f65-9D91-7224C49458BB}"/>
              </c:extLst>
            </c:dLbl>
            <c:dLbl>
              <c:idx val="6"/>
              <c:delete val="1"/>
              <c:extLst xmlns:c16r2="http://schemas.microsoft.com/office/drawing/2015/06/chart">
                <c:ext xmlns:c16="http://schemas.microsoft.com/office/drawing/2014/chart" uri="{C3380CC4-5D6E-409C-BE32-E72D297353CC}">
                  <c16:uniqueId val="{00000012-9143-40F3-B1A6-321A6B414E7D}"/>
                </c:ext>
                <c:ext xmlns:c15="http://schemas.microsoft.com/office/drawing/2012/chart" uri="{CE6537A1-D6FC-4f65-9D91-7224C49458BB}"/>
              </c:extLst>
            </c:dLbl>
            <c:dLbl>
              <c:idx val="7"/>
              <c:delete val="1"/>
              <c:extLst xmlns:c16r2="http://schemas.microsoft.com/office/drawing/2015/06/chart">
                <c:ext xmlns:c16="http://schemas.microsoft.com/office/drawing/2014/chart" uri="{C3380CC4-5D6E-409C-BE32-E72D297353CC}">
                  <c16:uniqueId val="{00000013-9143-40F3-B1A6-321A6B414E7D}"/>
                </c:ext>
                <c:ext xmlns:c15="http://schemas.microsoft.com/office/drawing/2012/chart" uri="{CE6537A1-D6FC-4f65-9D91-7224C49458BB}"/>
              </c:extLst>
            </c:dLbl>
            <c:dLbl>
              <c:idx val="8"/>
              <c:delete val="1"/>
              <c:extLst xmlns:c16r2="http://schemas.microsoft.com/office/drawing/2015/06/chart">
                <c:ext xmlns:c16="http://schemas.microsoft.com/office/drawing/2014/chart" uri="{C3380CC4-5D6E-409C-BE32-E72D297353CC}">
                  <c16:uniqueId val="{00000014-9143-40F3-B1A6-321A6B414E7D}"/>
                </c:ext>
                <c:ext xmlns:c15="http://schemas.microsoft.com/office/drawing/2012/chart" uri="{CE6537A1-D6FC-4f65-9D91-7224C49458BB}"/>
              </c:extLst>
            </c:dLbl>
            <c:dLbl>
              <c:idx val="9"/>
              <c:delete val="1"/>
              <c:extLst xmlns:c16r2="http://schemas.microsoft.com/office/drawing/2015/06/chart">
                <c:ext xmlns:c16="http://schemas.microsoft.com/office/drawing/2014/chart" uri="{C3380CC4-5D6E-409C-BE32-E72D297353CC}">
                  <c16:uniqueId val="{00000015-9143-40F3-B1A6-321A6B414E7D}"/>
                </c:ext>
                <c:ext xmlns:c15="http://schemas.microsoft.com/office/drawing/2012/chart" uri="{CE6537A1-D6FC-4f65-9D91-7224C49458BB}"/>
              </c:extLst>
            </c:dLbl>
            <c:dLbl>
              <c:idx val="10"/>
              <c:layout>
                <c:manualLayout>
                  <c:x val="-5.1188299817184701E-2"/>
                  <c:y val="-6.0818713450292515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6-9143-40F3-B1A6-321A6B414E7D}"/>
                </c:ex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'19gr'!$C$35:$M$35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'19gr'!$C$37:$M$37</c:f>
              <c:numCache>
                <c:formatCode>0.0</c:formatCode>
                <c:ptCount val="11"/>
                <c:pt idx="0" formatCode="General">
                  <c:v>36.5</c:v>
                </c:pt>
                <c:pt idx="1">
                  <c:v>35</c:v>
                </c:pt>
                <c:pt idx="2">
                  <c:v>33.9</c:v>
                </c:pt>
                <c:pt idx="3">
                  <c:v>34.5</c:v>
                </c:pt>
                <c:pt idx="4">
                  <c:v>33.700000000000003</c:v>
                </c:pt>
                <c:pt idx="5" formatCode="General">
                  <c:v>34.299999999999997</c:v>
                </c:pt>
                <c:pt idx="6" formatCode="General">
                  <c:v>34</c:v>
                </c:pt>
                <c:pt idx="7" formatCode="General">
                  <c:v>33.5</c:v>
                </c:pt>
                <c:pt idx="8" formatCode="General">
                  <c:v>33.299999999999997</c:v>
                </c:pt>
                <c:pt idx="9" formatCode="General">
                  <c:v>33.200000000000003</c:v>
                </c:pt>
                <c:pt idx="10" formatCode="General">
                  <c:v>33.1</c:v>
                </c:pt>
              </c:numCache>
            </c:numRef>
          </c:val>
          <c:smooth val="0"/>
          <c:extLst xmlns:c16r2="http://schemas.microsoft.com/office/drawing/2015/06/chart">
            <c:ext xmlns:c16="http://schemas.microsoft.com/office/drawing/2014/chart" uri="{C3380CC4-5D6E-409C-BE32-E72D297353CC}">
              <c16:uniqueId val="{00000017-9143-40F3-B1A6-321A6B414E7D}"/>
            </c:ext>
          </c:extLst>
        </c:ser>
        <c:dLbls>
          <c:showLegendKey val="0"/>
          <c:showVal val="0"/>
          <c:showCatName val="0"/>
          <c:showSerName val="0"/>
          <c:showPercent val="0"/>
          <c:showBubbleSize val="0"/>
        </c:dLbls>
        <c:smooth val="0"/>
        <c:axId val="423414352"/>
        <c:axId val="423410040"/>
      </c:lineChart>
      <c:catAx>
        <c:axId val="423414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3410040"/>
        <c:crosses val="autoZero"/>
        <c:auto val="1"/>
        <c:lblAlgn val="ctr"/>
        <c:lblOffset val="100"/>
        <c:noMultiLvlLbl val="0"/>
      </c:catAx>
      <c:valAx>
        <c:axId val="423410040"/>
        <c:scaling>
          <c:orientation val="minMax"/>
          <c:max val="40"/>
          <c:min val="2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ln w="9525">
            <a:noFill/>
          </a:ln>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3414352"/>
        <c:crosses val="autoZero"/>
        <c:crossBetween val="between"/>
        <c:majorUnit val="5"/>
      </c:valAx>
      <c:spPr>
        <a:noFill/>
        <a:ln w="25400">
          <a:noFill/>
        </a:ln>
      </c:spPr>
    </c:plotArea>
    <c:legend>
      <c:legendPos val="b"/>
      <c:layout>
        <c:manualLayout>
          <c:xMode val="edge"/>
          <c:yMode val="edge"/>
          <c:x val="0.49750612983249304"/>
          <c:y val="0.60292342404568089"/>
          <c:w val="0.11955203040204992"/>
          <c:h val="0.17251517244554959"/>
        </c:manualLayout>
      </c:layout>
      <c:overlay val="0"/>
      <c:spPr>
        <a:noFill/>
        <a:ln w="25400">
          <a:noFill/>
        </a:ln>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000000000000222" l="0.70000000000000062" r="0.70000000000000062" t="0.75000000000000222" header="0.30000000000000032" footer="0.30000000000000032"/>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'21gр'!$B$5</c:f>
              <c:strCache>
                <c:ptCount val="1"/>
                <c:pt idx="0">
                  <c:v>Мајкa</c:v>
                </c:pt>
              </c:strCache>
            </c:strRef>
          </c:tx>
          <c:spPr>
            <a:ln w="28575" cap="rnd">
              <a:solidFill>
                <a:schemeClr val="accent4">
                  <a:lumMod val="60000"/>
                  <a:lumOff val="40000"/>
                </a:schemeClr>
              </a:solidFill>
              <a:round/>
            </a:ln>
            <a:effectLst/>
          </c:spPr>
          <c:marker>
            <c:symbol val="none"/>
          </c:marker>
          <c:dLbls>
            <c:dLbl>
              <c:idx val="0"/>
              <c:layout>
                <c:manualLayout>
                  <c:x val="-3.7694444444444454E-2"/>
                  <c:y val="5.8608058608058435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5-C95C-43B3-81C7-3716C4FC4420}"/>
                </c:ext>
                <c:ext xmlns:c15="http://schemas.microsoft.com/office/drawing/2012/chart" uri="{CE6537A1-D6FC-4f65-9D91-7224C49458BB}"/>
              </c:extLst>
            </c:dLbl>
            <c:dLbl>
              <c:idx val="1"/>
              <c:delete val="1"/>
              <c:extLst xmlns:c16r2="http://schemas.microsoft.com/office/drawing/2015/06/chart">
                <c:ext xmlns:c16="http://schemas.microsoft.com/office/drawing/2014/chart" uri="{C3380CC4-5D6E-409C-BE32-E72D297353CC}">
                  <c16:uniqueId val="{0000000B-C95C-43B3-81C7-3716C4FC4420}"/>
                </c:ext>
                <c:ext xmlns:c15="http://schemas.microsoft.com/office/drawing/2012/chart" uri="{CE6537A1-D6FC-4f65-9D91-7224C49458BB}"/>
              </c:extLst>
            </c:dLbl>
            <c:dLbl>
              <c:idx val="2"/>
              <c:delete val="1"/>
              <c:extLst xmlns:c16r2="http://schemas.microsoft.com/office/drawing/2015/06/chart">
                <c:ext xmlns:c16="http://schemas.microsoft.com/office/drawing/2014/chart" uri="{C3380CC4-5D6E-409C-BE32-E72D297353CC}">
                  <c16:uniqueId val="{0000000C-C95C-43B3-81C7-3716C4FC4420}"/>
                </c:ext>
                <c:ext xmlns:c15="http://schemas.microsoft.com/office/drawing/2012/chart" uri="{CE6537A1-D6FC-4f65-9D91-7224C49458BB}"/>
              </c:extLst>
            </c:dLbl>
            <c:dLbl>
              <c:idx val="3"/>
              <c:delete val="1"/>
              <c:extLst xmlns:c16r2="http://schemas.microsoft.com/office/drawing/2015/06/chart">
                <c:ext xmlns:c16="http://schemas.microsoft.com/office/drawing/2014/chart" uri="{C3380CC4-5D6E-409C-BE32-E72D297353CC}">
                  <c16:uniqueId val="{0000000D-C95C-43B3-81C7-3716C4FC4420}"/>
                </c:ext>
                <c:ext xmlns:c15="http://schemas.microsoft.com/office/drawing/2012/chart" uri="{CE6537A1-D6FC-4f65-9D91-7224C49458BB}"/>
              </c:extLst>
            </c:dLbl>
            <c:dLbl>
              <c:idx val="4"/>
              <c:delete val="1"/>
              <c:extLst xmlns:c16r2="http://schemas.microsoft.com/office/drawing/2015/06/chart">
                <c:ext xmlns:c16="http://schemas.microsoft.com/office/drawing/2014/chart" uri="{C3380CC4-5D6E-409C-BE32-E72D297353CC}">
                  <c16:uniqueId val="{0000000E-C95C-43B3-81C7-3716C4FC4420}"/>
                </c:ext>
                <c:ext xmlns:c15="http://schemas.microsoft.com/office/drawing/2012/chart" uri="{CE6537A1-D6FC-4f65-9D91-7224C49458BB}"/>
              </c:extLst>
            </c:dLbl>
            <c:dLbl>
              <c:idx val="5"/>
              <c:delete val="1"/>
              <c:extLst xmlns:c16r2="http://schemas.microsoft.com/office/drawing/2015/06/chart">
                <c:ext xmlns:c16="http://schemas.microsoft.com/office/drawing/2014/chart" uri="{C3380CC4-5D6E-409C-BE32-E72D297353CC}">
                  <c16:uniqueId val="{0000000F-C95C-43B3-81C7-3716C4FC4420}"/>
                </c:ext>
                <c:ext xmlns:c15="http://schemas.microsoft.com/office/drawing/2012/chart" uri="{CE6537A1-D6FC-4f65-9D91-7224C49458BB}"/>
              </c:extLst>
            </c:dLbl>
            <c:dLbl>
              <c:idx val="6"/>
              <c:delete val="1"/>
              <c:extLst xmlns:c16r2="http://schemas.microsoft.com/office/drawing/2015/06/chart">
                <c:ext xmlns:c16="http://schemas.microsoft.com/office/drawing/2014/chart" uri="{C3380CC4-5D6E-409C-BE32-E72D297353CC}">
                  <c16:uniqueId val="{00000010-C95C-43B3-81C7-3716C4FC4420}"/>
                </c:ext>
                <c:ext xmlns:c15="http://schemas.microsoft.com/office/drawing/2012/chart" uri="{CE6537A1-D6FC-4f65-9D91-7224C49458BB}"/>
              </c:extLst>
            </c:dLbl>
            <c:dLbl>
              <c:idx val="7"/>
              <c:delete val="1"/>
              <c:extLst xmlns:c16r2="http://schemas.microsoft.com/office/drawing/2015/06/chart">
                <c:ext xmlns:c16="http://schemas.microsoft.com/office/drawing/2014/chart" uri="{C3380CC4-5D6E-409C-BE32-E72D297353CC}">
                  <c16:uniqueId val="{00000011-C95C-43B3-81C7-3716C4FC4420}"/>
                </c:ext>
                <c:ext xmlns:c15="http://schemas.microsoft.com/office/drawing/2012/chart" uri="{CE6537A1-D6FC-4f65-9D91-7224C49458BB}"/>
              </c:extLst>
            </c:dLbl>
            <c:dLbl>
              <c:idx val="8"/>
              <c:delete val="1"/>
              <c:extLst xmlns:c16r2="http://schemas.microsoft.com/office/drawing/2015/06/chart">
                <c:ext xmlns:c16="http://schemas.microsoft.com/office/drawing/2014/chart" uri="{C3380CC4-5D6E-409C-BE32-E72D297353CC}">
                  <c16:uniqueId val="{00000012-C95C-43B3-81C7-3716C4FC4420}"/>
                </c:ext>
                <c:ext xmlns:c15="http://schemas.microsoft.com/office/drawing/2012/chart" uri="{CE6537A1-D6FC-4f65-9D91-7224C49458BB}"/>
              </c:extLst>
            </c:dLbl>
            <c:dLbl>
              <c:idx val="9"/>
              <c:delete val="1"/>
              <c:extLst xmlns:c16r2="http://schemas.microsoft.com/office/drawing/2015/06/chart">
                <c:ext xmlns:c16="http://schemas.microsoft.com/office/drawing/2014/chart" uri="{C3380CC4-5D6E-409C-BE32-E72D297353CC}">
                  <c16:uniqueId val="{00000013-C95C-43B3-81C7-3716C4FC4420}"/>
                </c:ext>
                <c:ext xmlns:c15="http://schemas.microsoft.com/office/drawing/2012/chart" uri="{CE6537A1-D6FC-4f65-9D91-7224C49458BB}"/>
              </c:extLst>
            </c:dLbl>
            <c:dLbl>
              <c:idx val="10"/>
              <c:layout>
                <c:manualLayout>
                  <c:x val="-4.9740594925634339E-2"/>
                  <c:y val="6.3492063492063502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4-C95C-43B3-81C7-3716C4FC4420}"/>
                </c:ext>
                <c:ext xmlns:c15="http://schemas.microsoft.com/office/drawing/2012/chart" uri="{CE6537A1-D6FC-4f65-9D91-7224C49458BB}"/>
              </c:extLst>
            </c:dLbl>
            <c:spPr>
              <a:noFill/>
              <a:ln>
                <a:noFill/>
              </a:ln>
              <a:effectLst/>
            </c:sp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'21gр'!$C$4:$M$4</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'21gр'!$C$5:$M$5</c:f>
              <c:numCache>
                <c:formatCode>0</c:formatCode>
                <c:ptCount val="11"/>
                <c:pt idx="0">
                  <c:v>26.9</c:v>
                </c:pt>
                <c:pt idx="1">
                  <c:v>27.2</c:v>
                </c:pt>
                <c:pt idx="2">
                  <c:v>27.5</c:v>
                </c:pt>
                <c:pt idx="3">
                  <c:v>27.7</c:v>
                </c:pt>
                <c:pt idx="4">
                  <c:v>27.8</c:v>
                </c:pt>
                <c:pt idx="5">
                  <c:v>28</c:v>
                </c:pt>
                <c:pt idx="6">
                  <c:v>28.2</c:v>
                </c:pt>
                <c:pt idx="7">
                  <c:v>28.3</c:v>
                </c:pt>
                <c:pt idx="8">
                  <c:v>28.4</c:v>
                </c:pt>
                <c:pt idx="9">
                  <c:v>28.6</c:v>
                </c:pt>
                <c:pt idx="10">
                  <c:v>28.7</c:v>
                </c:pt>
              </c:numCache>
            </c:numRef>
          </c:val>
          <c:smooth val="0"/>
          <c:extLst xmlns:c16r2="http://schemas.microsoft.com/office/drawing/2015/06/chart">
            <c:ext xmlns:c16="http://schemas.microsoft.com/office/drawing/2014/chart" uri="{C3380CC4-5D6E-409C-BE32-E72D297353CC}">
              <c16:uniqueId val="{00000000-644A-4538-8F3D-DCB81B083D4C}"/>
            </c:ext>
          </c:extLst>
        </c:ser>
        <c:ser>
          <c:idx val="1"/>
          <c:order val="1"/>
          <c:tx>
            <c:strRef>
              <c:f>'21gр'!$B$6</c:f>
              <c:strCache>
                <c:ptCount val="1"/>
                <c:pt idx="0">
                  <c:v>Отац</c:v>
                </c:pt>
              </c:strCache>
            </c:strRef>
          </c:tx>
          <c:spPr>
            <a:ln w="28575" cap="rnd">
              <a:solidFill>
                <a:schemeClr val="accent3">
                  <a:lumMod val="75000"/>
                </a:schemeClr>
              </a:solidFill>
              <a:round/>
            </a:ln>
            <a:effectLst/>
          </c:spPr>
          <c:marker>
            <c:symbol val="none"/>
          </c:marker>
          <c:dLbls>
            <c:dLbl>
              <c:idx val="0"/>
              <c:layout>
                <c:manualLayout>
                  <c:x val="-4.8243219597550277E-2"/>
                  <c:y val="-5.3724053724053727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9-C95C-43B3-81C7-3716C4FC4420}"/>
                </c:ext>
                <c:ext xmlns:c15="http://schemas.microsoft.com/office/drawing/2012/chart" uri="{CE6537A1-D6FC-4f65-9D91-7224C49458BB}"/>
              </c:extLst>
            </c:dLbl>
            <c:dLbl>
              <c:idx val="1"/>
              <c:delete val="1"/>
              <c:extLst xmlns:c16r2="http://schemas.microsoft.com/office/drawing/2015/06/chart">
                <c:ext xmlns:c16="http://schemas.microsoft.com/office/drawing/2014/chart" uri="{C3380CC4-5D6E-409C-BE32-E72D297353CC}">
                  <c16:uniqueId val="{00000000-C95C-43B3-81C7-3716C4FC4420}"/>
                </c:ext>
                <c:ext xmlns:c15="http://schemas.microsoft.com/office/drawing/2012/chart" uri="{CE6537A1-D6FC-4f65-9D91-7224C49458BB}"/>
              </c:extLst>
            </c:dLbl>
            <c:dLbl>
              <c:idx val="2"/>
              <c:delete val="1"/>
              <c:extLst xmlns:c16r2="http://schemas.microsoft.com/office/drawing/2015/06/chart">
                <c:ext xmlns:c16="http://schemas.microsoft.com/office/drawing/2014/chart" uri="{C3380CC4-5D6E-409C-BE32-E72D297353CC}">
                  <c16:uniqueId val="{00000001-C95C-43B3-81C7-3716C4FC4420}"/>
                </c:ext>
                <c:ext xmlns:c15="http://schemas.microsoft.com/office/drawing/2012/chart" uri="{CE6537A1-D6FC-4f65-9D91-7224C49458BB}"/>
              </c:extLst>
            </c:dLbl>
            <c:dLbl>
              <c:idx val="3"/>
              <c:delete val="1"/>
              <c:extLst xmlns:c16r2="http://schemas.microsoft.com/office/drawing/2015/06/chart">
                <c:ext xmlns:c16="http://schemas.microsoft.com/office/drawing/2014/chart" uri="{C3380CC4-5D6E-409C-BE32-E72D297353CC}">
                  <c16:uniqueId val="{00000002-C95C-43B3-81C7-3716C4FC4420}"/>
                </c:ext>
                <c:ext xmlns:c15="http://schemas.microsoft.com/office/drawing/2012/chart" uri="{CE6537A1-D6FC-4f65-9D91-7224C49458BB}"/>
              </c:extLst>
            </c:dLbl>
            <c:dLbl>
              <c:idx val="4"/>
              <c:delete val="1"/>
              <c:extLst xmlns:c16r2="http://schemas.microsoft.com/office/drawing/2015/06/chart">
                <c:ext xmlns:c16="http://schemas.microsoft.com/office/drawing/2014/chart" uri="{C3380CC4-5D6E-409C-BE32-E72D297353CC}">
                  <c16:uniqueId val="{00000003-C95C-43B3-81C7-3716C4FC4420}"/>
                </c:ext>
                <c:ext xmlns:c15="http://schemas.microsoft.com/office/drawing/2012/chart" uri="{CE6537A1-D6FC-4f65-9D91-7224C49458BB}"/>
              </c:extLst>
            </c:dLbl>
            <c:dLbl>
              <c:idx val="5"/>
              <c:delete val="1"/>
              <c:extLst xmlns:c16r2="http://schemas.microsoft.com/office/drawing/2015/06/chart">
                <c:ext xmlns:c16="http://schemas.microsoft.com/office/drawing/2014/chart" uri="{C3380CC4-5D6E-409C-BE32-E72D297353CC}">
                  <c16:uniqueId val="{00000004-C95C-43B3-81C7-3716C4FC4420}"/>
                </c:ext>
                <c:ext xmlns:c15="http://schemas.microsoft.com/office/drawing/2012/chart" uri="{CE6537A1-D6FC-4f65-9D91-7224C49458BB}"/>
              </c:extLst>
            </c:dLbl>
            <c:dLbl>
              <c:idx val="6"/>
              <c:delete val="1"/>
              <c:extLst xmlns:c16r2="http://schemas.microsoft.com/office/drawing/2015/06/chart">
                <c:ext xmlns:c16="http://schemas.microsoft.com/office/drawing/2014/chart" uri="{C3380CC4-5D6E-409C-BE32-E72D297353CC}">
                  <c16:uniqueId val="{00000005-C95C-43B3-81C7-3716C4FC4420}"/>
                </c:ext>
                <c:ext xmlns:c15="http://schemas.microsoft.com/office/drawing/2012/chart" uri="{CE6537A1-D6FC-4f65-9D91-7224C49458BB}"/>
              </c:extLst>
            </c:dLbl>
            <c:dLbl>
              <c:idx val="7"/>
              <c:delete val="1"/>
              <c:extLst xmlns:c16r2="http://schemas.microsoft.com/office/drawing/2015/06/chart">
                <c:ext xmlns:c16="http://schemas.microsoft.com/office/drawing/2014/chart" uri="{C3380CC4-5D6E-409C-BE32-E72D297353CC}">
                  <c16:uniqueId val="{00000006-C95C-43B3-81C7-3716C4FC4420}"/>
                </c:ext>
                <c:ext xmlns:c15="http://schemas.microsoft.com/office/drawing/2012/chart" uri="{CE6537A1-D6FC-4f65-9D91-7224C49458BB}"/>
              </c:extLst>
            </c:dLbl>
            <c:dLbl>
              <c:idx val="8"/>
              <c:delete val="1"/>
              <c:extLst xmlns:c16r2="http://schemas.microsoft.com/office/drawing/2015/06/chart">
                <c:ext xmlns:c16="http://schemas.microsoft.com/office/drawing/2014/chart" uri="{C3380CC4-5D6E-409C-BE32-E72D297353CC}">
                  <c16:uniqueId val="{00000007-C95C-43B3-81C7-3716C4FC4420}"/>
                </c:ext>
                <c:ext xmlns:c15="http://schemas.microsoft.com/office/drawing/2012/chart" uri="{CE6537A1-D6FC-4f65-9D91-7224C49458BB}"/>
              </c:extLst>
            </c:dLbl>
            <c:dLbl>
              <c:idx val="9"/>
              <c:delete val="1"/>
              <c:extLst xmlns:c16r2="http://schemas.microsoft.com/office/drawing/2015/06/chart">
                <c:ext xmlns:c16="http://schemas.microsoft.com/office/drawing/2014/chart" uri="{C3380CC4-5D6E-409C-BE32-E72D297353CC}">
                  <c16:uniqueId val="{00000008-C95C-43B3-81C7-3716C4FC4420}"/>
                </c:ext>
                <c:ext xmlns:c15="http://schemas.microsoft.com/office/drawing/2012/chart" uri="{CE6537A1-D6FC-4f65-9D91-7224C49458BB}"/>
              </c:extLst>
            </c:dLbl>
            <c:dLbl>
              <c:idx val="10"/>
              <c:layout>
                <c:manualLayout>
                  <c:x val="-3.8629483814523191E-2"/>
                  <c:y val="-5.3724053724053769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A-C95C-43B3-81C7-3716C4FC4420}"/>
                </c:ext>
                <c:ext xmlns:c15="http://schemas.microsoft.com/office/drawing/2012/chart" uri="{CE6537A1-D6FC-4f65-9D91-7224C49458BB}"/>
              </c:extLst>
            </c:dLbl>
            <c:spPr>
              <a:noFill/>
              <a:ln>
                <a:noFill/>
              </a:ln>
              <a:effectLst/>
            </c:sp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'21gр'!$C$4:$M$4</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'21gр'!$C$6:$M$6</c:f>
              <c:numCache>
                <c:formatCode>0</c:formatCode>
                <c:ptCount val="11"/>
                <c:pt idx="0">
                  <c:v>30</c:v>
                </c:pt>
                <c:pt idx="1">
                  <c:v>30.25</c:v>
                </c:pt>
                <c:pt idx="2">
                  <c:v>30.5</c:v>
                </c:pt>
                <c:pt idx="3">
                  <c:v>30.6</c:v>
                </c:pt>
                <c:pt idx="4">
                  <c:v>30.7</c:v>
                </c:pt>
                <c:pt idx="5">
                  <c:v>30.8</c:v>
                </c:pt>
                <c:pt idx="6">
                  <c:v>31.1</c:v>
                </c:pt>
                <c:pt idx="7">
                  <c:v>31.2</c:v>
                </c:pt>
                <c:pt idx="8">
                  <c:v>31.9</c:v>
                </c:pt>
                <c:pt idx="9">
                  <c:v>32</c:v>
                </c:pt>
                <c:pt idx="10">
                  <c:v>32.1</c:v>
                </c:pt>
              </c:numCache>
            </c:numRef>
          </c:val>
          <c:smooth val="0"/>
          <c:extLst xmlns:c16r2="http://schemas.microsoft.com/office/drawing/2015/06/chart">
            <c:ext xmlns:c16="http://schemas.microsoft.com/office/drawing/2014/chart" uri="{C3380CC4-5D6E-409C-BE32-E72D297353CC}">
              <c16:uniqueId val="{00000001-644A-4538-8F3D-DCB81B083D4C}"/>
            </c:ext>
          </c:extLst>
        </c:ser>
        <c:dLbls>
          <c:showLegendKey val="0"/>
          <c:showVal val="1"/>
          <c:showCatName val="0"/>
          <c:showSerName val="0"/>
          <c:showPercent val="0"/>
          <c:showBubbleSize val="0"/>
        </c:dLbls>
        <c:smooth val="0"/>
        <c:axId val="423408864"/>
        <c:axId val="423409648"/>
      </c:lineChart>
      <c:catAx>
        <c:axId val="4234088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3409648"/>
        <c:crosses val="autoZero"/>
        <c:auto val="1"/>
        <c:lblAlgn val="ctr"/>
        <c:lblOffset val="100"/>
        <c:noMultiLvlLbl val="0"/>
      </c:catAx>
      <c:valAx>
        <c:axId val="423409648"/>
        <c:scaling>
          <c:orientation val="minMax"/>
          <c:max val="40"/>
          <c:min val="2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ln w="9525">
            <a:noFill/>
          </a:ln>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3408864"/>
        <c:crosses val="autoZero"/>
        <c:crossBetween val="between"/>
        <c:majorUnit val="5"/>
      </c:valAx>
      <c:spPr>
        <a:noFill/>
        <a:ln w="25400">
          <a:noFill/>
        </a:ln>
      </c:spPr>
    </c:plotArea>
    <c:legend>
      <c:legendPos val="b"/>
      <c:overlay val="0"/>
      <c:spPr>
        <a:noFill/>
        <a:ln w="25400">
          <a:noFill/>
        </a:ln>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0000000000001" l="0.70000000000000062" r="0.70000000000000062" t="0.750000000000001"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0"/>
    <c:plotArea>
      <c:layout>
        <c:manualLayout>
          <c:layoutTarget val="inner"/>
          <c:xMode val="edge"/>
          <c:yMode val="edge"/>
          <c:x val="5.003920535037723E-2"/>
          <c:y val="6.8269368426848748E-2"/>
          <c:w val="0.90506692913385756"/>
          <c:h val="0.77145025532294931"/>
        </c:manualLayout>
      </c:layout>
      <c:lineChart>
        <c:grouping val="standard"/>
        <c:varyColors val="0"/>
        <c:ser>
          <c:idx val="0"/>
          <c:order val="0"/>
          <c:tx>
            <c:strRef>
              <c:f>'3gr'!$B$2</c:f>
              <c:strCache>
                <c:ptCount val="1"/>
                <c:pt idx="0">
                  <c:v>Жене</c:v>
                </c:pt>
              </c:strCache>
            </c:strRef>
          </c:tx>
          <c:spPr>
            <a:ln>
              <a:solidFill>
                <a:schemeClr val="accent6">
                  <a:lumMod val="75000"/>
                </a:schemeClr>
              </a:solidFill>
            </a:ln>
          </c:spPr>
          <c:marker>
            <c:symbol val="none"/>
          </c:marker>
          <c:dLbls>
            <c:dLbl>
              <c:idx val="0"/>
              <c:layout>
                <c:manualLayout>
                  <c:x val="-4.4444472854179011E-2"/>
                  <c:y val="-5.5423321219519164E-2"/>
                </c:manualLayout>
              </c:layout>
              <c:spPr>
                <a:noFill/>
                <a:ln w="25400">
                  <a:noFill/>
                </a:ln>
              </c:spPr>
              <c:txPr>
                <a:bodyPr/>
                <a:lstStyle/>
                <a:p>
                  <a:pPr>
                    <a:defRPr sz="800" b="0" i="0" u="none" strike="noStrike" baseline="0">
                      <a:solidFill>
                        <a:srgbClr val="000000"/>
                      </a:solidFill>
                      <a:latin typeface="Calibri"/>
                      <a:ea typeface="Calibri"/>
                      <a:cs typeface="Calibri"/>
                    </a:defRPr>
                  </a:pPr>
                  <a:endParaRPr lang="en-US"/>
                </a:p>
              </c:txPr>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8BBD-446B-BB22-0DC549FD6B42}"/>
                </c:ext>
                <c:ext xmlns:c15="http://schemas.microsoft.com/office/drawing/2012/chart" uri="{CE6537A1-D6FC-4f65-9D91-7224C49458BB}"/>
              </c:extLst>
            </c:dLbl>
            <c:dLbl>
              <c:idx val="1"/>
              <c:delete val="1"/>
              <c:extLst xmlns:c16r2="http://schemas.microsoft.com/office/drawing/2015/06/chart">
                <c:ext xmlns:c16="http://schemas.microsoft.com/office/drawing/2014/chart" uri="{C3380CC4-5D6E-409C-BE32-E72D297353CC}">
                  <c16:uniqueId val="{00000001-8BBD-446B-BB22-0DC549FD6B42}"/>
                </c:ext>
                <c:ext xmlns:c15="http://schemas.microsoft.com/office/drawing/2012/chart" uri="{CE6537A1-D6FC-4f65-9D91-7224C49458BB}"/>
              </c:extLst>
            </c:dLbl>
            <c:dLbl>
              <c:idx val="2"/>
              <c:delete val="1"/>
              <c:extLst xmlns:c16r2="http://schemas.microsoft.com/office/drawing/2015/06/chart">
                <c:ext xmlns:c16="http://schemas.microsoft.com/office/drawing/2014/chart" uri="{C3380CC4-5D6E-409C-BE32-E72D297353CC}">
                  <c16:uniqueId val="{00000002-8BBD-446B-BB22-0DC549FD6B42}"/>
                </c:ext>
                <c:ext xmlns:c15="http://schemas.microsoft.com/office/drawing/2012/chart" uri="{CE6537A1-D6FC-4f65-9D91-7224C49458BB}"/>
              </c:extLst>
            </c:dLbl>
            <c:dLbl>
              <c:idx val="3"/>
              <c:delete val="1"/>
              <c:extLst xmlns:c16r2="http://schemas.microsoft.com/office/drawing/2015/06/chart">
                <c:ext xmlns:c16="http://schemas.microsoft.com/office/drawing/2014/chart" uri="{C3380CC4-5D6E-409C-BE32-E72D297353CC}">
                  <c16:uniqueId val="{00000003-8BBD-446B-BB22-0DC549FD6B42}"/>
                </c:ext>
                <c:ext xmlns:c15="http://schemas.microsoft.com/office/drawing/2012/chart" uri="{CE6537A1-D6FC-4f65-9D91-7224C49458BB}"/>
              </c:extLst>
            </c:dLbl>
            <c:dLbl>
              <c:idx val="4"/>
              <c:delete val="1"/>
              <c:extLst xmlns:c16r2="http://schemas.microsoft.com/office/drawing/2015/06/chart">
                <c:ext xmlns:c16="http://schemas.microsoft.com/office/drawing/2014/chart" uri="{C3380CC4-5D6E-409C-BE32-E72D297353CC}">
                  <c16:uniqueId val="{00000004-8BBD-446B-BB22-0DC549FD6B42}"/>
                </c:ext>
                <c:ext xmlns:c15="http://schemas.microsoft.com/office/drawing/2012/chart" uri="{CE6537A1-D6FC-4f65-9D91-7224C49458BB}"/>
              </c:extLst>
            </c:dLbl>
            <c:dLbl>
              <c:idx val="5"/>
              <c:delete val="1"/>
              <c:extLst xmlns:c16r2="http://schemas.microsoft.com/office/drawing/2015/06/chart">
                <c:ext xmlns:c16="http://schemas.microsoft.com/office/drawing/2014/chart" uri="{C3380CC4-5D6E-409C-BE32-E72D297353CC}">
                  <c16:uniqueId val="{00000005-8BBD-446B-BB22-0DC549FD6B42}"/>
                </c:ext>
                <c:ext xmlns:c15="http://schemas.microsoft.com/office/drawing/2012/chart" uri="{CE6537A1-D6FC-4f65-9D91-7224C49458BB}"/>
              </c:extLst>
            </c:dLbl>
            <c:dLbl>
              <c:idx val="6"/>
              <c:delete val="1"/>
              <c:extLst xmlns:c16r2="http://schemas.microsoft.com/office/drawing/2015/06/chart">
                <c:ext xmlns:c16="http://schemas.microsoft.com/office/drawing/2014/chart" uri="{C3380CC4-5D6E-409C-BE32-E72D297353CC}">
                  <c16:uniqueId val="{00000006-8BBD-446B-BB22-0DC549FD6B42}"/>
                </c:ext>
                <c:ext xmlns:c15="http://schemas.microsoft.com/office/drawing/2012/chart" uri="{CE6537A1-D6FC-4f65-9D91-7224C49458BB}"/>
              </c:extLst>
            </c:dLbl>
            <c:dLbl>
              <c:idx val="7"/>
              <c:delete val="1"/>
              <c:extLst xmlns:c16r2="http://schemas.microsoft.com/office/drawing/2015/06/chart">
                <c:ext xmlns:c16="http://schemas.microsoft.com/office/drawing/2014/chart" uri="{C3380CC4-5D6E-409C-BE32-E72D297353CC}">
                  <c16:uniqueId val="{00000007-8BBD-446B-BB22-0DC549FD6B42}"/>
                </c:ext>
                <c:ext xmlns:c15="http://schemas.microsoft.com/office/drawing/2012/chart" uri="{CE6537A1-D6FC-4f65-9D91-7224C49458BB}"/>
              </c:extLst>
            </c:dLbl>
            <c:dLbl>
              <c:idx val="8"/>
              <c:delete val="1"/>
              <c:extLst xmlns:c16r2="http://schemas.microsoft.com/office/drawing/2015/06/chart">
                <c:ext xmlns:c16="http://schemas.microsoft.com/office/drawing/2014/chart" uri="{C3380CC4-5D6E-409C-BE32-E72D297353CC}">
                  <c16:uniqueId val="{00000008-8BBD-446B-BB22-0DC549FD6B42}"/>
                </c:ext>
                <c:ext xmlns:c15="http://schemas.microsoft.com/office/drawing/2012/chart" uri="{CE6537A1-D6FC-4f65-9D91-7224C49458BB}"/>
              </c:extLst>
            </c:dLbl>
            <c:dLbl>
              <c:idx val="9"/>
              <c:delete val="1"/>
              <c:extLst xmlns:c16r2="http://schemas.microsoft.com/office/drawing/2015/06/chart">
                <c:ext xmlns:c16="http://schemas.microsoft.com/office/drawing/2014/chart" uri="{C3380CC4-5D6E-409C-BE32-E72D297353CC}">
                  <c16:uniqueId val="{00000009-8BBD-446B-BB22-0DC549FD6B42}"/>
                </c:ext>
                <c:ext xmlns:c15="http://schemas.microsoft.com/office/drawing/2012/chart" uri="{CE6537A1-D6FC-4f65-9D91-7224C49458BB}"/>
              </c:extLst>
            </c:dLbl>
            <c:dLbl>
              <c:idx val="10"/>
              <c:layout>
                <c:manualLayout>
                  <c:x val="-7.0356707655521461E-2"/>
                  <c:y val="-5.510333140134209E-2"/>
                </c:manualLayout>
              </c:layout>
              <c:spPr>
                <a:noFill/>
                <a:ln w="25400">
                  <a:noFill/>
                </a:ln>
              </c:spPr>
              <c:txPr>
                <a:bodyPr/>
                <a:lstStyle/>
                <a:p>
                  <a:pPr>
                    <a:defRPr sz="800" b="0" i="0" u="none" strike="noStrike" baseline="0">
                      <a:solidFill>
                        <a:srgbClr val="000000"/>
                      </a:solidFill>
                      <a:latin typeface="Calibri"/>
                      <a:ea typeface="Calibri"/>
                      <a:cs typeface="Calibri"/>
                    </a:defRPr>
                  </a:pPr>
                  <a:endParaRPr lang="en-US"/>
                </a:p>
              </c:txPr>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A-8BBD-446B-BB22-0DC549FD6B42}"/>
                </c:ext>
                <c:ext xmlns:c15="http://schemas.microsoft.com/office/drawing/2012/chart" uri="{CE6537A1-D6FC-4f65-9D91-7224C49458BB}"/>
              </c:extLst>
            </c:dLbl>
            <c:spPr>
              <a:noFill/>
              <a:ln w="25400">
                <a:noFill/>
              </a:ln>
            </c:spPr>
            <c:txPr>
              <a:bodyPr wrap="square" lIns="38100" tIns="19050" rIns="38100" bIns="19050" anchor="ctr">
                <a:spAutoFit/>
              </a:bodyPr>
              <a:lstStyle/>
              <a:p>
                <a:pPr>
                  <a:defRPr sz="800" b="0" i="0" u="none" strike="noStrike" baseline="0">
                    <a:solidFill>
                      <a:srgbClr val="000000"/>
                    </a:solidFill>
                    <a:latin typeface="Calibri"/>
                    <a:ea typeface="Calibri"/>
                    <a:cs typeface="Calibri"/>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'3gr'!$A$3:$A$13</c:f>
              <c:strCache>
                <c:ptCount val="11"/>
                <c:pt idx="0">
                  <c:v>1921</c:v>
                </c:pt>
                <c:pt idx="1">
                  <c:v>1931</c:v>
                </c:pt>
                <c:pt idx="2">
                  <c:v>1948</c:v>
                </c:pt>
                <c:pt idx="3">
                  <c:v>1953</c:v>
                </c:pt>
                <c:pt idx="4">
                  <c:v>1961</c:v>
                </c:pt>
                <c:pt idx="5">
                  <c:v>1971</c:v>
                </c:pt>
                <c:pt idx="6">
                  <c:v>1981</c:v>
                </c:pt>
                <c:pt idx="7">
                  <c:v>1991</c:v>
                </c:pt>
                <c:pt idx="8">
                  <c:v>2002</c:v>
                </c:pt>
                <c:pt idx="9">
                  <c:v>2011</c:v>
                </c:pt>
                <c:pt idx="10">
                  <c:v>2019 1</c:v>
                </c:pt>
              </c:strCache>
            </c:strRef>
          </c:cat>
          <c:val>
            <c:numRef>
              <c:f>'3gr'!$B$3:$B$13</c:f>
              <c:numCache>
                <c:formatCode>0.0</c:formatCode>
                <c:ptCount val="11"/>
                <c:pt idx="0">
                  <c:v>28.3</c:v>
                </c:pt>
                <c:pt idx="1">
                  <c:v>27.9</c:v>
                </c:pt>
                <c:pt idx="2">
                  <c:v>30.2</c:v>
                </c:pt>
                <c:pt idx="3">
                  <c:v>30.8</c:v>
                </c:pt>
                <c:pt idx="4">
                  <c:v>32.1</c:v>
                </c:pt>
                <c:pt idx="5">
                  <c:v>34.5</c:v>
                </c:pt>
                <c:pt idx="6">
                  <c:v>36.299999999999997</c:v>
                </c:pt>
                <c:pt idx="7">
                  <c:v>38</c:v>
                </c:pt>
                <c:pt idx="8">
                  <c:v>41.5</c:v>
                </c:pt>
                <c:pt idx="9">
                  <c:v>43.5</c:v>
                </c:pt>
                <c:pt idx="10">
                  <c:v>44.7</c:v>
                </c:pt>
              </c:numCache>
            </c:numRef>
          </c:val>
          <c:smooth val="0"/>
          <c:extLst xmlns:c16r2="http://schemas.microsoft.com/office/drawing/2015/06/chart">
            <c:ext xmlns:c16="http://schemas.microsoft.com/office/drawing/2014/chart" uri="{C3380CC4-5D6E-409C-BE32-E72D297353CC}">
              <c16:uniqueId val="{0000000B-8BBD-446B-BB22-0DC549FD6B42}"/>
            </c:ext>
          </c:extLst>
        </c:ser>
        <c:ser>
          <c:idx val="1"/>
          <c:order val="1"/>
          <c:tx>
            <c:strRef>
              <c:f>'3gr'!$C$2</c:f>
              <c:strCache>
                <c:ptCount val="1"/>
                <c:pt idx="0">
                  <c:v>Мушкарци</c:v>
                </c:pt>
              </c:strCache>
            </c:strRef>
          </c:tx>
          <c:spPr>
            <a:ln>
              <a:solidFill>
                <a:srgbClr val="77933C"/>
              </a:solidFill>
            </a:ln>
          </c:spPr>
          <c:marker>
            <c:symbol val="none"/>
          </c:marker>
          <c:dLbls>
            <c:dLbl>
              <c:idx val="0"/>
              <c:layout>
                <c:manualLayout>
                  <c:x val="-4.7293898206926706E-2"/>
                  <c:y val="4.1487312674887089E-2"/>
                </c:manualLayout>
              </c:layout>
              <c:spPr>
                <a:noFill/>
                <a:ln w="25400">
                  <a:noFill/>
                </a:ln>
              </c:spPr>
              <c:txPr>
                <a:bodyPr/>
                <a:lstStyle/>
                <a:p>
                  <a:pPr>
                    <a:defRPr sz="800" b="0" i="0" u="none" strike="noStrike" baseline="0">
                      <a:solidFill>
                        <a:srgbClr val="000000"/>
                      </a:solidFill>
                      <a:latin typeface="Calibri"/>
                      <a:ea typeface="Calibri"/>
                      <a:cs typeface="Calibri"/>
                    </a:defRPr>
                  </a:pPr>
                  <a:endParaRPr lang="en-US"/>
                </a:p>
              </c:txPr>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C-8BBD-446B-BB22-0DC549FD6B42}"/>
                </c:ext>
                <c:ext xmlns:c15="http://schemas.microsoft.com/office/drawing/2012/chart" uri="{CE6537A1-D6FC-4f65-9D91-7224C49458BB}"/>
              </c:extLst>
            </c:dLbl>
            <c:dLbl>
              <c:idx val="1"/>
              <c:delete val="1"/>
              <c:extLst xmlns:c16r2="http://schemas.microsoft.com/office/drawing/2015/06/chart">
                <c:ext xmlns:c16="http://schemas.microsoft.com/office/drawing/2014/chart" uri="{C3380CC4-5D6E-409C-BE32-E72D297353CC}">
                  <c16:uniqueId val="{0000000D-8BBD-446B-BB22-0DC549FD6B42}"/>
                </c:ext>
                <c:ext xmlns:c15="http://schemas.microsoft.com/office/drawing/2012/chart" uri="{CE6537A1-D6FC-4f65-9D91-7224C49458BB}"/>
              </c:extLst>
            </c:dLbl>
            <c:dLbl>
              <c:idx val="2"/>
              <c:delete val="1"/>
              <c:extLst xmlns:c16r2="http://schemas.microsoft.com/office/drawing/2015/06/chart">
                <c:ext xmlns:c16="http://schemas.microsoft.com/office/drawing/2014/chart" uri="{C3380CC4-5D6E-409C-BE32-E72D297353CC}">
                  <c16:uniqueId val="{0000000E-8BBD-446B-BB22-0DC549FD6B42}"/>
                </c:ext>
                <c:ext xmlns:c15="http://schemas.microsoft.com/office/drawing/2012/chart" uri="{CE6537A1-D6FC-4f65-9D91-7224C49458BB}"/>
              </c:extLst>
            </c:dLbl>
            <c:dLbl>
              <c:idx val="3"/>
              <c:delete val="1"/>
              <c:extLst xmlns:c16r2="http://schemas.microsoft.com/office/drawing/2015/06/chart">
                <c:ext xmlns:c16="http://schemas.microsoft.com/office/drawing/2014/chart" uri="{C3380CC4-5D6E-409C-BE32-E72D297353CC}">
                  <c16:uniqueId val="{0000000F-8BBD-446B-BB22-0DC549FD6B42}"/>
                </c:ext>
                <c:ext xmlns:c15="http://schemas.microsoft.com/office/drawing/2012/chart" uri="{CE6537A1-D6FC-4f65-9D91-7224C49458BB}"/>
              </c:extLst>
            </c:dLbl>
            <c:dLbl>
              <c:idx val="4"/>
              <c:delete val="1"/>
              <c:extLst xmlns:c16r2="http://schemas.microsoft.com/office/drawing/2015/06/chart">
                <c:ext xmlns:c16="http://schemas.microsoft.com/office/drawing/2014/chart" uri="{C3380CC4-5D6E-409C-BE32-E72D297353CC}">
                  <c16:uniqueId val="{00000010-8BBD-446B-BB22-0DC549FD6B42}"/>
                </c:ext>
                <c:ext xmlns:c15="http://schemas.microsoft.com/office/drawing/2012/chart" uri="{CE6537A1-D6FC-4f65-9D91-7224C49458BB}"/>
              </c:extLst>
            </c:dLbl>
            <c:dLbl>
              <c:idx val="5"/>
              <c:delete val="1"/>
              <c:extLst xmlns:c16r2="http://schemas.microsoft.com/office/drawing/2015/06/chart">
                <c:ext xmlns:c16="http://schemas.microsoft.com/office/drawing/2014/chart" uri="{C3380CC4-5D6E-409C-BE32-E72D297353CC}">
                  <c16:uniqueId val="{00000011-8BBD-446B-BB22-0DC549FD6B42}"/>
                </c:ext>
                <c:ext xmlns:c15="http://schemas.microsoft.com/office/drawing/2012/chart" uri="{CE6537A1-D6FC-4f65-9D91-7224C49458BB}"/>
              </c:extLst>
            </c:dLbl>
            <c:dLbl>
              <c:idx val="6"/>
              <c:delete val="1"/>
              <c:extLst xmlns:c16r2="http://schemas.microsoft.com/office/drawing/2015/06/chart">
                <c:ext xmlns:c16="http://schemas.microsoft.com/office/drawing/2014/chart" uri="{C3380CC4-5D6E-409C-BE32-E72D297353CC}">
                  <c16:uniqueId val="{00000012-8BBD-446B-BB22-0DC549FD6B42}"/>
                </c:ext>
                <c:ext xmlns:c15="http://schemas.microsoft.com/office/drawing/2012/chart" uri="{CE6537A1-D6FC-4f65-9D91-7224C49458BB}"/>
              </c:extLst>
            </c:dLbl>
            <c:dLbl>
              <c:idx val="7"/>
              <c:delete val="1"/>
              <c:extLst xmlns:c16r2="http://schemas.microsoft.com/office/drawing/2015/06/chart">
                <c:ext xmlns:c16="http://schemas.microsoft.com/office/drawing/2014/chart" uri="{C3380CC4-5D6E-409C-BE32-E72D297353CC}">
                  <c16:uniqueId val="{00000013-8BBD-446B-BB22-0DC549FD6B42}"/>
                </c:ext>
                <c:ext xmlns:c15="http://schemas.microsoft.com/office/drawing/2012/chart" uri="{CE6537A1-D6FC-4f65-9D91-7224C49458BB}"/>
              </c:extLst>
            </c:dLbl>
            <c:dLbl>
              <c:idx val="8"/>
              <c:delete val="1"/>
              <c:extLst xmlns:c16r2="http://schemas.microsoft.com/office/drawing/2015/06/chart">
                <c:ext xmlns:c16="http://schemas.microsoft.com/office/drawing/2014/chart" uri="{C3380CC4-5D6E-409C-BE32-E72D297353CC}">
                  <c16:uniqueId val="{00000014-8BBD-446B-BB22-0DC549FD6B42}"/>
                </c:ext>
                <c:ext xmlns:c15="http://schemas.microsoft.com/office/drawing/2012/chart" uri="{CE6537A1-D6FC-4f65-9D91-7224C49458BB}"/>
              </c:extLst>
            </c:dLbl>
            <c:dLbl>
              <c:idx val="9"/>
              <c:delete val="1"/>
              <c:extLst xmlns:c16r2="http://schemas.microsoft.com/office/drawing/2015/06/chart">
                <c:ext xmlns:c16="http://schemas.microsoft.com/office/drawing/2014/chart" uri="{C3380CC4-5D6E-409C-BE32-E72D297353CC}">
                  <c16:uniqueId val="{00000015-8BBD-446B-BB22-0DC549FD6B42}"/>
                </c:ext>
                <c:ext xmlns:c15="http://schemas.microsoft.com/office/drawing/2012/chart" uri="{CE6537A1-D6FC-4f65-9D91-7224C49458BB}"/>
              </c:extLst>
            </c:dLbl>
            <c:dLbl>
              <c:idx val="10"/>
              <c:layout>
                <c:manualLayout>
                  <c:x val="-7.3062734873041615E-2"/>
                  <c:y val="5.9695275684787247E-2"/>
                </c:manualLayout>
              </c:layout>
              <c:spPr>
                <a:noFill/>
                <a:ln w="25400">
                  <a:noFill/>
                </a:ln>
              </c:spPr>
              <c:txPr>
                <a:bodyPr/>
                <a:lstStyle/>
                <a:p>
                  <a:pPr>
                    <a:defRPr sz="800" b="0" i="0" u="none" strike="noStrike" baseline="0">
                      <a:solidFill>
                        <a:srgbClr val="000000"/>
                      </a:solidFill>
                      <a:latin typeface="Calibri"/>
                      <a:ea typeface="Calibri"/>
                      <a:cs typeface="Calibri"/>
                    </a:defRPr>
                  </a:pPr>
                  <a:endParaRPr lang="en-US"/>
                </a:p>
              </c:txPr>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6-8BBD-446B-BB22-0DC549FD6B42}"/>
                </c:ext>
                <c:ext xmlns:c15="http://schemas.microsoft.com/office/drawing/2012/chart" uri="{CE6537A1-D6FC-4f65-9D91-7224C49458BB}"/>
              </c:extLst>
            </c:dLbl>
            <c:spPr>
              <a:noFill/>
              <a:ln w="25400">
                <a:noFill/>
              </a:ln>
            </c:spPr>
            <c:txPr>
              <a:bodyPr wrap="square" lIns="38100" tIns="19050" rIns="38100" bIns="19050" anchor="ctr">
                <a:spAutoFit/>
              </a:bodyPr>
              <a:lstStyle/>
              <a:p>
                <a:pPr>
                  <a:defRPr sz="800" b="0" i="0" u="none" strike="noStrike" baseline="0">
                    <a:solidFill>
                      <a:srgbClr val="000000"/>
                    </a:solidFill>
                    <a:latin typeface="Calibri"/>
                    <a:ea typeface="Calibri"/>
                    <a:cs typeface="Calibri"/>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'3gr'!$A$3:$A$13</c:f>
              <c:strCache>
                <c:ptCount val="11"/>
                <c:pt idx="0">
                  <c:v>1921</c:v>
                </c:pt>
                <c:pt idx="1">
                  <c:v>1931</c:v>
                </c:pt>
                <c:pt idx="2">
                  <c:v>1948</c:v>
                </c:pt>
                <c:pt idx="3">
                  <c:v>1953</c:v>
                </c:pt>
                <c:pt idx="4">
                  <c:v>1961</c:v>
                </c:pt>
                <c:pt idx="5">
                  <c:v>1971</c:v>
                </c:pt>
                <c:pt idx="6">
                  <c:v>1981</c:v>
                </c:pt>
                <c:pt idx="7">
                  <c:v>1991</c:v>
                </c:pt>
                <c:pt idx="8">
                  <c:v>2002</c:v>
                </c:pt>
                <c:pt idx="9">
                  <c:v>2011</c:v>
                </c:pt>
                <c:pt idx="10">
                  <c:v>2019 1</c:v>
                </c:pt>
              </c:strCache>
            </c:strRef>
          </c:cat>
          <c:val>
            <c:numRef>
              <c:f>'3gr'!$C$3:$C$13</c:f>
              <c:numCache>
                <c:formatCode>0.0</c:formatCode>
                <c:ptCount val="11"/>
                <c:pt idx="0">
                  <c:v>27.4</c:v>
                </c:pt>
                <c:pt idx="1">
                  <c:v>26.6</c:v>
                </c:pt>
                <c:pt idx="2">
                  <c:v>28.4</c:v>
                </c:pt>
                <c:pt idx="3">
                  <c:v>29</c:v>
                </c:pt>
                <c:pt idx="4">
                  <c:v>30.4</c:v>
                </c:pt>
                <c:pt idx="5">
                  <c:v>32.700000000000003</c:v>
                </c:pt>
                <c:pt idx="6">
                  <c:v>34.5</c:v>
                </c:pt>
                <c:pt idx="7">
                  <c:v>35.9</c:v>
                </c:pt>
                <c:pt idx="8">
                  <c:v>39</c:v>
                </c:pt>
                <c:pt idx="9">
                  <c:v>40.799999999999997</c:v>
                </c:pt>
                <c:pt idx="10">
                  <c:v>41.9</c:v>
                </c:pt>
              </c:numCache>
            </c:numRef>
          </c:val>
          <c:smooth val="0"/>
          <c:extLst xmlns:c16r2="http://schemas.microsoft.com/office/drawing/2015/06/chart">
            <c:ext xmlns:c16="http://schemas.microsoft.com/office/drawing/2014/chart" uri="{C3380CC4-5D6E-409C-BE32-E72D297353CC}">
              <c16:uniqueId val="{00000017-8BBD-446B-BB22-0DC549FD6B42}"/>
            </c:ext>
          </c:extLst>
        </c:ser>
        <c:dLbls>
          <c:showLegendKey val="0"/>
          <c:showVal val="0"/>
          <c:showCatName val="0"/>
          <c:showSerName val="0"/>
          <c:showPercent val="0"/>
          <c:showBubbleSize val="0"/>
        </c:dLbls>
        <c:smooth val="0"/>
        <c:axId val="418788184"/>
        <c:axId val="418791320"/>
      </c:lineChart>
      <c:catAx>
        <c:axId val="418788184"/>
        <c:scaling>
          <c:orientation val="minMax"/>
        </c:scaling>
        <c:delete val="0"/>
        <c:axPos val="b"/>
        <c:numFmt formatCode="General" sourceLinked="1"/>
        <c:majorTickMark val="out"/>
        <c:minorTickMark val="none"/>
        <c:tickLblPos val="nextTo"/>
        <c:txPr>
          <a:bodyPr rot="0" vert="horz"/>
          <a:lstStyle/>
          <a:p>
            <a:pPr>
              <a:defRPr sz="800" b="0" i="0" u="none" strike="noStrike" baseline="0">
                <a:solidFill>
                  <a:srgbClr val="000000"/>
                </a:solidFill>
                <a:latin typeface="Calibri"/>
                <a:ea typeface="Calibri"/>
                <a:cs typeface="Calibri"/>
              </a:defRPr>
            </a:pPr>
            <a:endParaRPr lang="en-US"/>
          </a:p>
        </c:txPr>
        <c:crossAx val="418791320"/>
        <c:crosses val="autoZero"/>
        <c:auto val="1"/>
        <c:lblAlgn val="ctr"/>
        <c:lblOffset val="100"/>
        <c:noMultiLvlLbl val="0"/>
      </c:catAx>
      <c:valAx>
        <c:axId val="418791320"/>
        <c:scaling>
          <c:orientation val="minMax"/>
        </c:scaling>
        <c:delete val="0"/>
        <c:axPos val="l"/>
        <c:majorGridlines/>
        <c:numFmt formatCode="0" sourceLinked="0"/>
        <c:majorTickMark val="out"/>
        <c:minorTickMark val="none"/>
        <c:tickLblPos val="nextTo"/>
        <c:txPr>
          <a:bodyPr rot="0" vert="horz"/>
          <a:lstStyle/>
          <a:p>
            <a:pPr>
              <a:defRPr sz="800" b="0" i="0" u="none" strike="noStrike" baseline="0">
                <a:solidFill>
                  <a:srgbClr val="000000"/>
                </a:solidFill>
                <a:latin typeface="Calibri"/>
                <a:ea typeface="Calibri"/>
                <a:cs typeface="Calibri"/>
              </a:defRPr>
            </a:pPr>
            <a:endParaRPr lang="en-US"/>
          </a:p>
        </c:txPr>
        <c:crossAx val="418788184"/>
        <c:crosses val="autoZero"/>
        <c:crossBetween val="between"/>
      </c:valAx>
    </c:plotArea>
    <c:legend>
      <c:legendPos val="b"/>
      <c:layout>
        <c:manualLayout>
          <c:xMode val="edge"/>
          <c:yMode val="edge"/>
          <c:x val="0.30976064017359484"/>
          <c:y val="0.90778038068302824"/>
          <c:w val="0.38047850657980103"/>
          <c:h val="8.3035730750081443E-2"/>
        </c:manualLayout>
      </c:layout>
      <c:overlay val="0"/>
      <c:txPr>
        <a:bodyPr/>
        <a:lstStyle/>
        <a:p>
          <a:pPr>
            <a:defRPr sz="1000" b="0" i="0" u="none" strike="noStrike" baseline="0">
              <a:solidFill>
                <a:srgbClr val="000000"/>
              </a:solidFill>
              <a:latin typeface="Calibri"/>
              <a:ea typeface="Calibri"/>
              <a:cs typeface="Calibri"/>
            </a:defRPr>
          </a:pPr>
          <a:endParaRPr lang="en-US"/>
        </a:p>
      </c:txPr>
    </c:legend>
    <c:plotVisOnly val="1"/>
    <c:dispBlanksAs val="gap"/>
    <c:showDLblsOverMax val="0"/>
  </c:chart>
  <c:spPr>
    <a:ln>
      <a:gradFill>
        <a:gsLst>
          <a:gs pos="0">
            <a:schemeClr val="bg1"/>
          </a:gs>
          <a:gs pos="50000">
            <a:schemeClr val="accent1">
              <a:tint val="44500"/>
              <a:satMod val="160000"/>
            </a:schemeClr>
          </a:gs>
          <a:gs pos="100000">
            <a:schemeClr val="accent1">
              <a:tint val="23500"/>
              <a:satMod val="160000"/>
            </a:schemeClr>
          </a:gs>
        </a:gsLst>
        <a:lin ang="5400000" scaled="0"/>
      </a:gradFill>
    </a:ln>
  </c:spPr>
  <c:txPr>
    <a:bodyPr/>
    <a:lstStyle/>
    <a:p>
      <a:pPr>
        <a:defRPr sz="800" b="0" i="0" u="none" strike="noStrike" baseline="0">
          <a:solidFill>
            <a:srgbClr val="000000"/>
          </a:solidFill>
          <a:latin typeface="Calibri"/>
          <a:ea typeface="Calibri"/>
          <a:cs typeface="Calibri"/>
        </a:defRPr>
      </a:pPr>
      <a:endParaRPr lang="en-US"/>
    </a:p>
  </c:txPr>
  <c:printSettings>
    <c:headerFooter/>
    <c:pageMargins b="0.75000000000000144" l="0.70000000000000062" r="0.70000000000000062" t="0.75000000000000144" header="0.30000000000000032" footer="0.30000000000000032"/>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'21gр'!$B$32</c:f>
              <c:strCache>
                <c:ptCount val="1"/>
                <c:pt idx="0">
                  <c:v>Mother</c:v>
                </c:pt>
              </c:strCache>
            </c:strRef>
          </c:tx>
          <c:spPr>
            <a:ln w="28575" cap="rnd">
              <a:solidFill>
                <a:schemeClr val="accent6">
                  <a:lumMod val="75000"/>
                </a:schemeClr>
              </a:solidFill>
              <a:round/>
            </a:ln>
            <a:effectLst/>
          </c:spPr>
          <c:marker>
            <c:symbol val="none"/>
          </c:marker>
          <c:dLbls>
            <c:dLbl>
              <c:idx val="0"/>
              <c:layout>
                <c:manualLayout>
                  <c:x val="-3.6111111111111108E-2"/>
                  <c:y val="6.0606060606060518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B-AEE7-4AE7-81E8-26C4626C8D81}"/>
                </c:ext>
                <c:ext xmlns:c15="http://schemas.microsoft.com/office/drawing/2012/chart" uri="{CE6537A1-D6FC-4f65-9D91-7224C49458BB}"/>
              </c:extLst>
            </c:dLbl>
            <c:dLbl>
              <c:idx val="1"/>
              <c:delete val="1"/>
              <c:extLst xmlns:c16r2="http://schemas.microsoft.com/office/drawing/2015/06/chart">
                <c:ext xmlns:c16="http://schemas.microsoft.com/office/drawing/2014/chart" uri="{C3380CC4-5D6E-409C-BE32-E72D297353CC}">
                  <c16:uniqueId val="{0000000C-AEE7-4AE7-81E8-26C4626C8D81}"/>
                </c:ext>
                <c:ext xmlns:c15="http://schemas.microsoft.com/office/drawing/2012/chart" uri="{CE6537A1-D6FC-4f65-9D91-7224C49458BB}"/>
              </c:extLst>
            </c:dLbl>
            <c:dLbl>
              <c:idx val="2"/>
              <c:delete val="1"/>
              <c:extLst xmlns:c16r2="http://schemas.microsoft.com/office/drawing/2015/06/chart">
                <c:ext xmlns:c16="http://schemas.microsoft.com/office/drawing/2014/chart" uri="{C3380CC4-5D6E-409C-BE32-E72D297353CC}">
                  <c16:uniqueId val="{0000000D-AEE7-4AE7-81E8-26C4626C8D81}"/>
                </c:ext>
                <c:ext xmlns:c15="http://schemas.microsoft.com/office/drawing/2012/chart" uri="{CE6537A1-D6FC-4f65-9D91-7224C49458BB}"/>
              </c:extLst>
            </c:dLbl>
            <c:dLbl>
              <c:idx val="3"/>
              <c:delete val="1"/>
              <c:extLst xmlns:c16r2="http://schemas.microsoft.com/office/drawing/2015/06/chart">
                <c:ext xmlns:c16="http://schemas.microsoft.com/office/drawing/2014/chart" uri="{C3380CC4-5D6E-409C-BE32-E72D297353CC}">
                  <c16:uniqueId val="{0000000E-AEE7-4AE7-81E8-26C4626C8D81}"/>
                </c:ext>
                <c:ext xmlns:c15="http://schemas.microsoft.com/office/drawing/2012/chart" uri="{CE6537A1-D6FC-4f65-9D91-7224C49458BB}"/>
              </c:extLst>
            </c:dLbl>
            <c:dLbl>
              <c:idx val="4"/>
              <c:delete val="1"/>
              <c:extLst xmlns:c16r2="http://schemas.microsoft.com/office/drawing/2015/06/chart">
                <c:ext xmlns:c16="http://schemas.microsoft.com/office/drawing/2014/chart" uri="{C3380CC4-5D6E-409C-BE32-E72D297353CC}">
                  <c16:uniqueId val="{0000000F-AEE7-4AE7-81E8-26C4626C8D81}"/>
                </c:ext>
                <c:ext xmlns:c15="http://schemas.microsoft.com/office/drawing/2012/chart" uri="{CE6537A1-D6FC-4f65-9D91-7224C49458BB}"/>
              </c:extLst>
            </c:dLbl>
            <c:dLbl>
              <c:idx val="5"/>
              <c:delete val="1"/>
              <c:extLst xmlns:c16r2="http://schemas.microsoft.com/office/drawing/2015/06/chart">
                <c:ext xmlns:c16="http://schemas.microsoft.com/office/drawing/2014/chart" uri="{C3380CC4-5D6E-409C-BE32-E72D297353CC}">
                  <c16:uniqueId val="{00000010-AEE7-4AE7-81E8-26C4626C8D81}"/>
                </c:ext>
                <c:ext xmlns:c15="http://schemas.microsoft.com/office/drawing/2012/chart" uri="{CE6537A1-D6FC-4f65-9D91-7224C49458BB}"/>
              </c:extLst>
            </c:dLbl>
            <c:dLbl>
              <c:idx val="6"/>
              <c:delete val="1"/>
              <c:extLst xmlns:c16r2="http://schemas.microsoft.com/office/drawing/2015/06/chart">
                <c:ext xmlns:c16="http://schemas.microsoft.com/office/drawing/2014/chart" uri="{C3380CC4-5D6E-409C-BE32-E72D297353CC}">
                  <c16:uniqueId val="{00000011-AEE7-4AE7-81E8-26C4626C8D81}"/>
                </c:ext>
                <c:ext xmlns:c15="http://schemas.microsoft.com/office/drawing/2012/chart" uri="{CE6537A1-D6FC-4f65-9D91-7224C49458BB}"/>
              </c:extLst>
            </c:dLbl>
            <c:dLbl>
              <c:idx val="7"/>
              <c:delete val="1"/>
              <c:extLst xmlns:c16r2="http://schemas.microsoft.com/office/drawing/2015/06/chart">
                <c:ext xmlns:c16="http://schemas.microsoft.com/office/drawing/2014/chart" uri="{C3380CC4-5D6E-409C-BE32-E72D297353CC}">
                  <c16:uniqueId val="{00000012-AEE7-4AE7-81E8-26C4626C8D81}"/>
                </c:ext>
                <c:ext xmlns:c15="http://schemas.microsoft.com/office/drawing/2012/chart" uri="{CE6537A1-D6FC-4f65-9D91-7224C49458BB}"/>
              </c:extLst>
            </c:dLbl>
            <c:dLbl>
              <c:idx val="8"/>
              <c:delete val="1"/>
              <c:extLst xmlns:c16r2="http://schemas.microsoft.com/office/drawing/2015/06/chart">
                <c:ext xmlns:c16="http://schemas.microsoft.com/office/drawing/2014/chart" uri="{C3380CC4-5D6E-409C-BE32-E72D297353CC}">
                  <c16:uniqueId val="{00000013-AEE7-4AE7-81E8-26C4626C8D81}"/>
                </c:ext>
                <c:ext xmlns:c15="http://schemas.microsoft.com/office/drawing/2012/chart" uri="{CE6537A1-D6FC-4f65-9D91-7224C49458BB}"/>
              </c:extLst>
            </c:dLbl>
            <c:dLbl>
              <c:idx val="9"/>
              <c:delete val="1"/>
              <c:extLst xmlns:c16r2="http://schemas.microsoft.com/office/drawing/2015/06/chart">
                <c:ext xmlns:c16="http://schemas.microsoft.com/office/drawing/2014/chart" uri="{C3380CC4-5D6E-409C-BE32-E72D297353CC}">
                  <c16:uniqueId val="{00000014-AEE7-4AE7-81E8-26C4626C8D81}"/>
                </c:ext>
                <c:ext xmlns:c15="http://schemas.microsoft.com/office/drawing/2012/chart" uri="{CE6537A1-D6FC-4f65-9D91-7224C49458BB}"/>
              </c:extLst>
            </c:dLbl>
            <c:dLbl>
              <c:idx val="10"/>
              <c:layout>
                <c:manualLayout>
                  <c:x val="-4.7222222222222221E-2"/>
                  <c:y val="6.9930069930069935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5-AEE7-4AE7-81E8-26C4626C8D81}"/>
                </c:ex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'21gр'!$C$31:$M$31</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'21gр'!$C$32:$M$32</c:f>
              <c:numCache>
                <c:formatCode>0</c:formatCode>
                <c:ptCount val="11"/>
                <c:pt idx="0">
                  <c:v>26.9</c:v>
                </c:pt>
                <c:pt idx="1">
                  <c:v>27.2</c:v>
                </c:pt>
                <c:pt idx="2">
                  <c:v>27.5</c:v>
                </c:pt>
                <c:pt idx="3">
                  <c:v>27.7</c:v>
                </c:pt>
                <c:pt idx="4">
                  <c:v>27.8</c:v>
                </c:pt>
                <c:pt idx="5">
                  <c:v>28</c:v>
                </c:pt>
                <c:pt idx="6">
                  <c:v>28.2</c:v>
                </c:pt>
                <c:pt idx="7">
                  <c:v>28.3</c:v>
                </c:pt>
                <c:pt idx="8">
                  <c:v>28.4</c:v>
                </c:pt>
                <c:pt idx="9">
                  <c:v>28.6</c:v>
                </c:pt>
                <c:pt idx="10">
                  <c:v>28.7</c:v>
                </c:pt>
              </c:numCache>
            </c:numRef>
          </c:val>
          <c:smooth val="0"/>
          <c:extLst xmlns:c16r2="http://schemas.microsoft.com/office/drawing/2015/06/chart">
            <c:ext xmlns:c16="http://schemas.microsoft.com/office/drawing/2014/chart" uri="{C3380CC4-5D6E-409C-BE32-E72D297353CC}">
              <c16:uniqueId val="{00000000-68DD-4806-9B4F-F7E25D4A3BAC}"/>
            </c:ext>
          </c:extLst>
        </c:ser>
        <c:ser>
          <c:idx val="1"/>
          <c:order val="1"/>
          <c:tx>
            <c:strRef>
              <c:f>'21gр'!$B$33</c:f>
              <c:strCache>
                <c:ptCount val="1"/>
                <c:pt idx="0">
                  <c:v>Father</c:v>
                </c:pt>
              </c:strCache>
            </c:strRef>
          </c:tx>
          <c:spPr>
            <a:ln w="28575" cap="rnd">
              <a:solidFill>
                <a:srgbClr val="77933C"/>
              </a:solidFill>
              <a:round/>
            </a:ln>
            <a:effectLst/>
          </c:spPr>
          <c:marker>
            <c:symbol val="none"/>
          </c:marker>
          <c:dLbls>
            <c:dLbl>
              <c:idx val="0"/>
              <c:layout>
                <c:manualLayout>
                  <c:x val="-4.4444444444444446E-2"/>
                  <c:y val="-4.6620046620046665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AEE7-4AE7-81E8-26C4626C8D81}"/>
                </c:ext>
                <c:ext xmlns:c15="http://schemas.microsoft.com/office/drawing/2012/chart" uri="{CE6537A1-D6FC-4f65-9D91-7224C49458BB}"/>
              </c:extLst>
            </c:dLbl>
            <c:dLbl>
              <c:idx val="1"/>
              <c:delete val="1"/>
              <c:extLst xmlns:c16r2="http://schemas.microsoft.com/office/drawing/2015/06/chart">
                <c:ext xmlns:c16="http://schemas.microsoft.com/office/drawing/2014/chart" uri="{C3380CC4-5D6E-409C-BE32-E72D297353CC}">
                  <c16:uniqueId val="{00000001-AEE7-4AE7-81E8-26C4626C8D81}"/>
                </c:ext>
                <c:ext xmlns:c15="http://schemas.microsoft.com/office/drawing/2012/chart" uri="{CE6537A1-D6FC-4f65-9D91-7224C49458BB}"/>
              </c:extLst>
            </c:dLbl>
            <c:dLbl>
              <c:idx val="2"/>
              <c:delete val="1"/>
              <c:extLst xmlns:c16r2="http://schemas.microsoft.com/office/drawing/2015/06/chart">
                <c:ext xmlns:c16="http://schemas.microsoft.com/office/drawing/2014/chart" uri="{C3380CC4-5D6E-409C-BE32-E72D297353CC}">
                  <c16:uniqueId val="{00000002-AEE7-4AE7-81E8-26C4626C8D81}"/>
                </c:ext>
                <c:ext xmlns:c15="http://schemas.microsoft.com/office/drawing/2012/chart" uri="{CE6537A1-D6FC-4f65-9D91-7224C49458BB}"/>
              </c:extLst>
            </c:dLbl>
            <c:dLbl>
              <c:idx val="3"/>
              <c:delete val="1"/>
              <c:extLst xmlns:c16r2="http://schemas.microsoft.com/office/drawing/2015/06/chart">
                <c:ext xmlns:c16="http://schemas.microsoft.com/office/drawing/2014/chart" uri="{C3380CC4-5D6E-409C-BE32-E72D297353CC}">
                  <c16:uniqueId val="{00000003-AEE7-4AE7-81E8-26C4626C8D81}"/>
                </c:ext>
                <c:ext xmlns:c15="http://schemas.microsoft.com/office/drawing/2012/chart" uri="{CE6537A1-D6FC-4f65-9D91-7224C49458BB}"/>
              </c:extLst>
            </c:dLbl>
            <c:dLbl>
              <c:idx val="4"/>
              <c:delete val="1"/>
              <c:extLst xmlns:c16r2="http://schemas.microsoft.com/office/drawing/2015/06/chart">
                <c:ext xmlns:c16="http://schemas.microsoft.com/office/drawing/2014/chart" uri="{C3380CC4-5D6E-409C-BE32-E72D297353CC}">
                  <c16:uniqueId val="{00000004-AEE7-4AE7-81E8-26C4626C8D81}"/>
                </c:ext>
                <c:ext xmlns:c15="http://schemas.microsoft.com/office/drawing/2012/chart" uri="{CE6537A1-D6FC-4f65-9D91-7224C49458BB}"/>
              </c:extLst>
            </c:dLbl>
            <c:dLbl>
              <c:idx val="5"/>
              <c:delete val="1"/>
              <c:extLst xmlns:c16r2="http://schemas.microsoft.com/office/drawing/2015/06/chart">
                <c:ext xmlns:c16="http://schemas.microsoft.com/office/drawing/2014/chart" uri="{C3380CC4-5D6E-409C-BE32-E72D297353CC}">
                  <c16:uniqueId val="{00000005-AEE7-4AE7-81E8-26C4626C8D81}"/>
                </c:ext>
                <c:ext xmlns:c15="http://schemas.microsoft.com/office/drawing/2012/chart" uri="{CE6537A1-D6FC-4f65-9D91-7224C49458BB}"/>
              </c:extLst>
            </c:dLbl>
            <c:dLbl>
              <c:idx val="6"/>
              <c:delete val="1"/>
              <c:extLst xmlns:c16r2="http://schemas.microsoft.com/office/drawing/2015/06/chart">
                <c:ext xmlns:c16="http://schemas.microsoft.com/office/drawing/2014/chart" uri="{C3380CC4-5D6E-409C-BE32-E72D297353CC}">
                  <c16:uniqueId val="{00000006-AEE7-4AE7-81E8-26C4626C8D81}"/>
                </c:ext>
                <c:ext xmlns:c15="http://schemas.microsoft.com/office/drawing/2012/chart" uri="{CE6537A1-D6FC-4f65-9D91-7224C49458BB}"/>
              </c:extLst>
            </c:dLbl>
            <c:dLbl>
              <c:idx val="7"/>
              <c:delete val="1"/>
              <c:extLst xmlns:c16r2="http://schemas.microsoft.com/office/drawing/2015/06/chart">
                <c:ext xmlns:c16="http://schemas.microsoft.com/office/drawing/2014/chart" uri="{C3380CC4-5D6E-409C-BE32-E72D297353CC}">
                  <c16:uniqueId val="{00000007-AEE7-4AE7-81E8-26C4626C8D81}"/>
                </c:ext>
                <c:ext xmlns:c15="http://schemas.microsoft.com/office/drawing/2012/chart" uri="{CE6537A1-D6FC-4f65-9D91-7224C49458BB}"/>
              </c:extLst>
            </c:dLbl>
            <c:dLbl>
              <c:idx val="8"/>
              <c:delete val="1"/>
              <c:extLst xmlns:c16r2="http://schemas.microsoft.com/office/drawing/2015/06/chart">
                <c:ext xmlns:c16="http://schemas.microsoft.com/office/drawing/2014/chart" uri="{C3380CC4-5D6E-409C-BE32-E72D297353CC}">
                  <c16:uniqueId val="{00000008-AEE7-4AE7-81E8-26C4626C8D81}"/>
                </c:ext>
                <c:ext xmlns:c15="http://schemas.microsoft.com/office/drawing/2012/chart" uri="{CE6537A1-D6FC-4f65-9D91-7224C49458BB}"/>
              </c:extLst>
            </c:dLbl>
            <c:dLbl>
              <c:idx val="9"/>
              <c:delete val="1"/>
              <c:extLst xmlns:c16r2="http://schemas.microsoft.com/office/drawing/2015/06/chart">
                <c:ext xmlns:c16="http://schemas.microsoft.com/office/drawing/2014/chart" uri="{C3380CC4-5D6E-409C-BE32-E72D297353CC}">
                  <c16:uniqueId val="{00000009-AEE7-4AE7-81E8-26C4626C8D81}"/>
                </c:ext>
                <c:ext xmlns:c15="http://schemas.microsoft.com/office/drawing/2012/chart" uri="{CE6537A1-D6FC-4f65-9D91-7224C49458BB}"/>
              </c:extLst>
            </c:dLbl>
            <c:dLbl>
              <c:idx val="10"/>
              <c:layout>
                <c:manualLayout>
                  <c:x val="-4.7222222222222221E-2"/>
                  <c:y val="-6.5268065268065265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A-AEE7-4AE7-81E8-26C4626C8D81}"/>
                </c:ex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'21gр'!$C$31:$M$31</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'21gр'!$C$33:$M$33</c:f>
              <c:numCache>
                <c:formatCode>0</c:formatCode>
                <c:ptCount val="11"/>
                <c:pt idx="0">
                  <c:v>30</c:v>
                </c:pt>
                <c:pt idx="1">
                  <c:v>30.25</c:v>
                </c:pt>
                <c:pt idx="2">
                  <c:v>30.5</c:v>
                </c:pt>
                <c:pt idx="3">
                  <c:v>30.6</c:v>
                </c:pt>
                <c:pt idx="4">
                  <c:v>30.7</c:v>
                </c:pt>
                <c:pt idx="5">
                  <c:v>30.8</c:v>
                </c:pt>
                <c:pt idx="6">
                  <c:v>31.1</c:v>
                </c:pt>
                <c:pt idx="7">
                  <c:v>31.2</c:v>
                </c:pt>
                <c:pt idx="8">
                  <c:v>31.9</c:v>
                </c:pt>
                <c:pt idx="9">
                  <c:v>32</c:v>
                </c:pt>
                <c:pt idx="10">
                  <c:v>32.1</c:v>
                </c:pt>
              </c:numCache>
            </c:numRef>
          </c:val>
          <c:smooth val="0"/>
          <c:extLst xmlns:c16r2="http://schemas.microsoft.com/office/drawing/2015/06/chart">
            <c:ext xmlns:c16="http://schemas.microsoft.com/office/drawing/2014/chart" uri="{C3380CC4-5D6E-409C-BE32-E72D297353CC}">
              <c16:uniqueId val="{00000001-68DD-4806-9B4F-F7E25D4A3BAC}"/>
            </c:ext>
          </c:extLst>
        </c:ser>
        <c:dLbls>
          <c:showLegendKey val="0"/>
          <c:showVal val="0"/>
          <c:showCatName val="0"/>
          <c:showSerName val="0"/>
          <c:showPercent val="0"/>
          <c:showBubbleSize val="0"/>
        </c:dLbls>
        <c:smooth val="0"/>
        <c:axId val="425183656"/>
        <c:axId val="425191496"/>
      </c:lineChart>
      <c:catAx>
        <c:axId val="4251836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5191496"/>
        <c:crosses val="autoZero"/>
        <c:auto val="1"/>
        <c:lblAlgn val="ctr"/>
        <c:lblOffset val="100"/>
        <c:noMultiLvlLbl val="0"/>
      </c:catAx>
      <c:valAx>
        <c:axId val="425191496"/>
        <c:scaling>
          <c:orientation val="minMax"/>
          <c:max val="40"/>
          <c:min val="2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ln w="9525">
            <a:noFill/>
          </a:ln>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5183656"/>
        <c:crosses val="autoZero"/>
        <c:crossBetween val="between"/>
        <c:majorUnit val="5"/>
      </c:valAx>
      <c:spPr>
        <a:noFill/>
        <a:ln w="25400">
          <a:noFill/>
        </a:ln>
      </c:spPr>
    </c:plotArea>
    <c:legend>
      <c:legendPos val="b"/>
      <c:overlay val="0"/>
      <c:spPr>
        <a:noFill/>
        <a:ln w="25400">
          <a:noFill/>
        </a:ln>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0000000000001" l="0.70000000000000062" r="0.70000000000000062" t="0.750000000000001" header="0.30000000000000032" footer="0.30000000000000032"/>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'21gр'!$B$4</c:f>
              <c:strCache>
                <c:ptCount val="1"/>
                <c:pt idx="0">
                  <c:v>Просечна старост </c:v>
                </c:pt>
              </c:strCache>
            </c:strRef>
          </c:tx>
          <c:spPr>
            <a:ln w="28575" cap="rnd">
              <a:solidFill>
                <a:schemeClr val="accent4">
                  <a:lumMod val="60000"/>
                  <a:lumOff val="40000"/>
                </a:schemeClr>
              </a:solidFill>
              <a:round/>
            </a:ln>
            <a:effectLst/>
          </c:spPr>
          <c:marker>
            <c:symbol val="none"/>
          </c:marker>
          <c:dLbls>
            <c:dLbl>
              <c:idx val="0"/>
              <c:layout>
                <c:manualLayout>
                  <c:x val="-3.7694444444444454E-2"/>
                  <c:y val="5.8608058608058365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C2B7-4A44-A4C7-F9B4D2947272}"/>
                </c:ext>
                <c:ext xmlns:c15="http://schemas.microsoft.com/office/drawing/2012/chart" uri="{CE6537A1-D6FC-4f65-9D91-7224C49458BB}"/>
              </c:extLst>
            </c:dLbl>
            <c:dLbl>
              <c:idx val="1"/>
              <c:delete val="1"/>
              <c:extLst xmlns:c16r2="http://schemas.microsoft.com/office/drawing/2015/06/chart">
                <c:ext xmlns:c16="http://schemas.microsoft.com/office/drawing/2014/chart" uri="{C3380CC4-5D6E-409C-BE32-E72D297353CC}">
                  <c16:uniqueId val="{00000001-C2B7-4A44-A4C7-F9B4D2947272}"/>
                </c:ext>
                <c:ext xmlns:c15="http://schemas.microsoft.com/office/drawing/2012/chart" uri="{CE6537A1-D6FC-4f65-9D91-7224C49458BB}"/>
              </c:extLst>
            </c:dLbl>
            <c:dLbl>
              <c:idx val="2"/>
              <c:delete val="1"/>
              <c:extLst xmlns:c16r2="http://schemas.microsoft.com/office/drawing/2015/06/chart">
                <c:ext xmlns:c16="http://schemas.microsoft.com/office/drawing/2014/chart" uri="{C3380CC4-5D6E-409C-BE32-E72D297353CC}">
                  <c16:uniqueId val="{00000002-C2B7-4A44-A4C7-F9B4D2947272}"/>
                </c:ext>
                <c:ext xmlns:c15="http://schemas.microsoft.com/office/drawing/2012/chart" uri="{CE6537A1-D6FC-4f65-9D91-7224C49458BB}"/>
              </c:extLst>
            </c:dLbl>
            <c:dLbl>
              <c:idx val="3"/>
              <c:delete val="1"/>
              <c:extLst xmlns:c16r2="http://schemas.microsoft.com/office/drawing/2015/06/chart">
                <c:ext xmlns:c16="http://schemas.microsoft.com/office/drawing/2014/chart" uri="{C3380CC4-5D6E-409C-BE32-E72D297353CC}">
                  <c16:uniqueId val="{00000003-C2B7-4A44-A4C7-F9B4D2947272}"/>
                </c:ext>
                <c:ext xmlns:c15="http://schemas.microsoft.com/office/drawing/2012/chart" uri="{CE6537A1-D6FC-4f65-9D91-7224C49458BB}"/>
              </c:extLst>
            </c:dLbl>
            <c:dLbl>
              <c:idx val="4"/>
              <c:delete val="1"/>
              <c:extLst xmlns:c16r2="http://schemas.microsoft.com/office/drawing/2015/06/chart">
                <c:ext xmlns:c16="http://schemas.microsoft.com/office/drawing/2014/chart" uri="{C3380CC4-5D6E-409C-BE32-E72D297353CC}">
                  <c16:uniqueId val="{00000004-C2B7-4A44-A4C7-F9B4D2947272}"/>
                </c:ext>
                <c:ext xmlns:c15="http://schemas.microsoft.com/office/drawing/2012/chart" uri="{CE6537A1-D6FC-4f65-9D91-7224C49458BB}"/>
              </c:extLst>
            </c:dLbl>
            <c:dLbl>
              <c:idx val="5"/>
              <c:delete val="1"/>
              <c:extLst xmlns:c16r2="http://schemas.microsoft.com/office/drawing/2015/06/chart">
                <c:ext xmlns:c16="http://schemas.microsoft.com/office/drawing/2014/chart" uri="{C3380CC4-5D6E-409C-BE32-E72D297353CC}">
                  <c16:uniqueId val="{00000005-C2B7-4A44-A4C7-F9B4D2947272}"/>
                </c:ext>
                <c:ext xmlns:c15="http://schemas.microsoft.com/office/drawing/2012/chart" uri="{CE6537A1-D6FC-4f65-9D91-7224C49458BB}"/>
              </c:extLst>
            </c:dLbl>
            <c:dLbl>
              <c:idx val="6"/>
              <c:delete val="1"/>
              <c:extLst xmlns:c16r2="http://schemas.microsoft.com/office/drawing/2015/06/chart">
                <c:ext xmlns:c16="http://schemas.microsoft.com/office/drawing/2014/chart" uri="{C3380CC4-5D6E-409C-BE32-E72D297353CC}">
                  <c16:uniqueId val="{00000006-C2B7-4A44-A4C7-F9B4D2947272}"/>
                </c:ext>
                <c:ext xmlns:c15="http://schemas.microsoft.com/office/drawing/2012/chart" uri="{CE6537A1-D6FC-4f65-9D91-7224C49458BB}"/>
              </c:extLst>
            </c:dLbl>
            <c:dLbl>
              <c:idx val="7"/>
              <c:delete val="1"/>
              <c:extLst xmlns:c16r2="http://schemas.microsoft.com/office/drawing/2015/06/chart">
                <c:ext xmlns:c16="http://schemas.microsoft.com/office/drawing/2014/chart" uri="{C3380CC4-5D6E-409C-BE32-E72D297353CC}">
                  <c16:uniqueId val="{00000007-C2B7-4A44-A4C7-F9B4D2947272}"/>
                </c:ext>
                <c:ext xmlns:c15="http://schemas.microsoft.com/office/drawing/2012/chart" uri="{CE6537A1-D6FC-4f65-9D91-7224C49458BB}"/>
              </c:extLst>
            </c:dLbl>
            <c:dLbl>
              <c:idx val="8"/>
              <c:delete val="1"/>
              <c:extLst xmlns:c16r2="http://schemas.microsoft.com/office/drawing/2015/06/chart">
                <c:ext xmlns:c16="http://schemas.microsoft.com/office/drawing/2014/chart" uri="{C3380CC4-5D6E-409C-BE32-E72D297353CC}">
                  <c16:uniqueId val="{00000008-C2B7-4A44-A4C7-F9B4D2947272}"/>
                </c:ext>
                <c:ext xmlns:c15="http://schemas.microsoft.com/office/drawing/2012/chart" uri="{CE6537A1-D6FC-4f65-9D91-7224C49458BB}"/>
              </c:extLst>
            </c:dLbl>
            <c:dLbl>
              <c:idx val="9"/>
              <c:delete val="1"/>
              <c:extLst xmlns:c16r2="http://schemas.microsoft.com/office/drawing/2015/06/chart">
                <c:ext xmlns:c16="http://schemas.microsoft.com/office/drawing/2014/chart" uri="{C3380CC4-5D6E-409C-BE32-E72D297353CC}">
                  <c16:uniqueId val="{00000009-C2B7-4A44-A4C7-F9B4D2947272}"/>
                </c:ext>
                <c:ext xmlns:c15="http://schemas.microsoft.com/office/drawing/2012/chart" uri="{CE6537A1-D6FC-4f65-9D91-7224C49458BB}"/>
              </c:extLst>
            </c:dLbl>
            <c:dLbl>
              <c:idx val="10"/>
              <c:layout>
                <c:manualLayout>
                  <c:x val="-4.9740594925634526E-2"/>
                  <c:y val="6.3492063492063502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A-C2B7-4A44-A4C7-F9B4D2947272}"/>
                </c:ext>
                <c:ext xmlns:c15="http://schemas.microsoft.com/office/drawing/2012/chart" uri="{CE6537A1-D6FC-4f65-9D91-7224C49458BB}"/>
              </c:extLst>
            </c:dLbl>
            <c:spPr>
              <a:noFill/>
              <a:ln>
                <a:noFill/>
              </a:ln>
              <a:effectLst/>
            </c:sp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'21gр'!$C$4:$M$4</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'21gр'!$C$4:$M$4</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val>
          <c:smooth val="0"/>
          <c:extLst xmlns:c16r2="http://schemas.microsoft.com/office/drawing/2015/06/chart">
            <c:ext xmlns:c16="http://schemas.microsoft.com/office/drawing/2014/chart" uri="{C3380CC4-5D6E-409C-BE32-E72D297353CC}">
              <c16:uniqueId val="{0000000B-C2B7-4A44-A4C7-F9B4D2947272}"/>
            </c:ext>
          </c:extLst>
        </c:ser>
        <c:ser>
          <c:idx val="1"/>
          <c:order val="1"/>
          <c:tx>
            <c:strRef>
              <c:f>'21gр'!$B$5</c:f>
              <c:strCache>
                <c:ptCount val="1"/>
                <c:pt idx="0">
                  <c:v>Мајкa</c:v>
                </c:pt>
              </c:strCache>
            </c:strRef>
          </c:tx>
          <c:spPr>
            <a:ln w="28575" cap="rnd">
              <a:solidFill>
                <a:schemeClr val="accent6">
                  <a:lumMod val="75000"/>
                </a:schemeClr>
              </a:solidFill>
              <a:round/>
            </a:ln>
            <a:effectLst/>
          </c:spPr>
          <c:marker>
            <c:symbol val="none"/>
          </c:marker>
          <c:dLbls>
            <c:dLbl>
              <c:idx val="0"/>
              <c:layout>
                <c:manualLayout>
                  <c:x val="-4.546544181977253E-2"/>
                  <c:y val="4.9835809358781527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C-C2B7-4A44-A4C7-F9B4D2947272}"/>
                </c:ext>
                <c:ext xmlns:c15="http://schemas.microsoft.com/office/drawing/2012/chart" uri="{CE6537A1-D6FC-4f65-9D91-7224C49458BB}"/>
              </c:extLst>
            </c:dLbl>
            <c:dLbl>
              <c:idx val="1"/>
              <c:delete val="1"/>
              <c:extLst xmlns:c16r2="http://schemas.microsoft.com/office/drawing/2015/06/chart">
                <c:ext xmlns:c16="http://schemas.microsoft.com/office/drawing/2014/chart" uri="{C3380CC4-5D6E-409C-BE32-E72D297353CC}">
                  <c16:uniqueId val="{0000000D-C2B7-4A44-A4C7-F9B4D2947272}"/>
                </c:ext>
                <c:ext xmlns:c15="http://schemas.microsoft.com/office/drawing/2012/chart" uri="{CE6537A1-D6FC-4f65-9D91-7224C49458BB}"/>
              </c:extLst>
            </c:dLbl>
            <c:dLbl>
              <c:idx val="2"/>
              <c:delete val="1"/>
              <c:extLst xmlns:c16r2="http://schemas.microsoft.com/office/drawing/2015/06/chart">
                <c:ext xmlns:c16="http://schemas.microsoft.com/office/drawing/2014/chart" uri="{C3380CC4-5D6E-409C-BE32-E72D297353CC}">
                  <c16:uniqueId val="{0000000E-C2B7-4A44-A4C7-F9B4D2947272}"/>
                </c:ext>
                <c:ext xmlns:c15="http://schemas.microsoft.com/office/drawing/2012/chart" uri="{CE6537A1-D6FC-4f65-9D91-7224C49458BB}"/>
              </c:extLst>
            </c:dLbl>
            <c:dLbl>
              <c:idx val="3"/>
              <c:delete val="1"/>
              <c:extLst xmlns:c16r2="http://schemas.microsoft.com/office/drawing/2015/06/chart">
                <c:ext xmlns:c16="http://schemas.microsoft.com/office/drawing/2014/chart" uri="{C3380CC4-5D6E-409C-BE32-E72D297353CC}">
                  <c16:uniqueId val="{0000000F-C2B7-4A44-A4C7-F9B4D2947272}"/>
                </c:ext>
                <c:ext xmlns:c15="http://schemas.microsoft.com/office/drawing/2012/chart" uri="{CE6537A1-D6FC-4f65-9D91-7224C49458BB}"/>
              </c:extLst>
            </c:dLbl>
            <c:dLbl>
              <c:idx val="4"/>
              <c:delete val="1"/>
              <c:extLst xmlns:c16r2="http://schemas.microsoft.com/office/drawing/2015/06/chart">
                <c:ext xmlns:c16="http://schemas.microsoft.com/office/drawing/2014/chart" uri="{C3380CC4-5D6E-409C-BE32-E72D297353CC}">
                  <c16:uniqueId val="{00000010-C2B7-4A44-A4C7-F9B4D2947272}"/>
                </c:ext>
                <c:ext xmlns:c15="http://schemas.microsoft.com/office/drawing/2012/chart" uri="{CE6537A1-D6FC-4f65-9D91-7224C49458BB}"/>
              </c:extLst>
            </c:dLbl>
            <c:dLbl>
              <c:idx val="5"/>
              <c:delete val="1"/>
              <c:extLst xmlns:c16r2="http://schemas.microsoft.com/office/drawing/2015/06/chart">
                <c:ext xmlns:c16="http://schemas.microsoft.com/office/drawing/2014/chart" uri="{C3380CC4-5D6E-409C-BE32-E72D297353CC}">
                  <c16:uniqueId val="{00000011-C2B7-4A44-A4C7-F9B4D2947272}"/>
                </c:ext>
                <c:ext xmlns:c15="http://schemas.microsoft.com/office/drawing/2012/chart" uri="{CE6537A1-D6FC-4f65-9D91-7224C49458BB}"/>
              </c:extLst>
            </c:dLbl>
            <c:dLbl>
              <c:idx val="6"/>
              <c:delete val="1"/>
              <c:extLst xmlns:c16r2="http://schemas.microsoft.com/office/drawing/2015/06/chart">
                <c:ext xmlns:c16="http://schemas.microsoft.com/office/drawing/2014/chart" uri="{C3380CC4-5D6E-409C-BE32-E72D297353CC}">
                  <c16:uniqueId val="{00000012-C2B7-4A44-A4C7-F9B4D2947272}"/>
                </c:ext>
                <c:ext xmlns:c15="http://schemas.microsoft.com/office/drawing/2012/chart" uri="{CE6537A1-D6FC-4f65-9D91-7224C49458BB}"/>
              </c:extLst>
            </c:dLbl>
            <c:dLbl>
              <c:idx val="7"/>
              <c:delete val="1"/>
              <c:extLst xmlns:c16r2="http://schemas.microsoft.com/office/drawing/2015/06/chart">
                <c:ext xmlns:c16="http://schemas.microsoft.com/office/drawing/2014/chart" uri="{C3380CC4-5D6E-409C-BE32-E72D297353CC}">
                  <c16:uniqueId val="{00000013-C2B7-4A44-A4C7-F9B4D2947272}"/>
                </c:ext>
                <c:ext xmlns:c15="http://schemas.microsoft.com/office/drawing/2012/chart" uri="{CE6537A1-D6FC-4f65-9D91-7224C49458BB}"/>
              </c:extLst>
            </c:dLbl>
            <c:dLbl>
              <c:idx val="8"/>
              <c:delete val="1"/>
              <c:extLst xmlns:c16r2="http://schemas.microsoft.com/office/drawing/2015/06/chart">
                <c:ext xmlns:c16="http://schemas.microsoft.com/office/drawing/2014/chart" uri="{C3380CC4-5D6E-409C-BE32-E72D297353CC}">
                  <c16:uniqueId val="{00000014-C2B7-4A44-A4C7-F9B4D2947272}"/>
                </c:ext>
                <c:ext xmlns:c15="http://schemas.microsoft.com/office/drawing/2012/chart" uri="{CE6537A1-D6FC-4f65-9D91-7224C49458BB}"/>
              </c:extLst>
            </c:dLbl>
            <c:dLbl>
              <c:idx val="9"/>
              <c:delete val="1"/>
              <c:extLst xmlns:c16r2="http://schemas.microsoft.com/office/drawing/2015/06/chart">
                <c:ext xmlns:c16="http://schemas.microsoft.com/office/drawing/2014/chart" uri="{C3380CC4-5D6E-409C-BE32-E72D297353CC}">
                  <c16:uniqueId val="{00000015-C2B7-4A44-A4C7-F9B4D2947272}"/>
                </c:ext>
                <c:ext xmlns:c15="http://schemas.microsoft.com/office/drawing/2012/chart" uri="{CE6537A1-D6FC-4f65-9D91-7224C49458BB}"/>
              </c:extLst>
            </c:dLbl>
            <c:dLbl>
              <c:idx val="10"/>
              <c:layout>
                <c:manualLayout>
                  <c:x val="-3.8629483814523184E-2"/>
                  <c:y val="4.983580935878161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6-C2B7-4A44-A4C7-F9B4D2947272}"/>
                </c:ext>
                <c:ext xmlns:c15="http://schemas.microsoft.com/office/drawing/2012/chart" uri="{CE6537A1-D6FC-4f65-9D91-7224C49458BB}"/>
              </c:extLst>
            </c:dLbl>
            <c:spPr>
              <a:noFill/>
              <a:ln>
                <a:noFill/>
              </a:ln>
              <a:effectLst/>
            </c:sp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'21gр'!$C$4:$M$4</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'21gр'!$C$5:$M$5</c:f>
              <c:numCache>
                <c:formatCode>0</c:formatCode>
                <c:ptCount val="11"/>
                <c:pt idx="0">
                  <c:v>26.9</c:v>
                </c:pt>
                <c:pt idx="1">
                  <c:v>27.2</c:v>
                </c:pt>
                <c:pt idx="2">
                  <c:v>27.5</c:v>
                </c:pt>
                <c:pt idx="3">
                  <c:v>27.7</c:v>
                </c:pt>
                <c:pt idx="4">
                  <c:v>27.8</c:v>
                </c:pt>
                <c:pt idx="5">
                  <c:v>28</c:v>
                </c:pt>
                <c:pt idx="6">
                  <c:v>28.2</c:v>
                </c:pt>
                <c:pt idx="7">
                  <c:v>28.3</c:v>
                </c:pt>
                <c:pt idx="8">
                  <c:v>28.4</c:v>
                </c:pt>
                <c:pt idx="9">
                  <c:v>28.6</c:v>
                </c:pt>
                <c:pt idx="10">
                  <c:v>28.7</c:v>
                </c:pt>
              </c:numCache>
            </c:numRef>
          </c:val>
          <c:smooth val="0"/>
          <c:extLst xmlns:c16r2="http://schemas.microsoft.com/office/drawing/2015/06/chart">
            <c:ext xmlns:c16="http://schemas.microsoft.com/office/drawing/2014/chart" uri="{C3380CC4-5D6E-409C-BE32-E72D297353CC}">
              <c16:uniqueId val="{00000017-C2B7-4A44-A4C7-F9B4D2947272}"/>
            </c:ext>
          </c:extLst>
        </c:ser>
        <c:ser>
          <c:idx val="2"/>
          <c:order val="2"/>
          <c:tx>
            <c:strRef>
              <c:f>'21gр'!$B$6</c:f>
              <c:strCache>
                <c:ptCount val="1"/>
                <c:pt idx="0">
                  <c:v>Отац</c:v>
                </c:pt>
              </c:strCache>
            </c:strRef>
          </c:tx>
          <c:spPr>
            <a:ln>
              <a:solidFill>
                <a:schemeClr val="accent3">
                  <a:lumMod val="75000"/>
                </a:schemeClr>
              </a:solidFill>
            </a:ln>
          </c:spPr>
          <c:marker>
            <c:symbol val="none"/>
          </c:marker>
          <c:dLbls>
            <c:dLbl>
              <c:idx val="0"/>
              <c:layout>
                <c:manualLayout>
                  <c:x val="-3.6111111111111122E-2"/>
                  <c:y val="-4.7464940668824201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B-C2B7-4A44-A4C7-F9B4D2947272}"/>
                </c:ext>
                <c:ext xmlns:c15="http://schemas.microsoft.com/office/drawing/2012/chart" uri="{CE6537A1-D6FC-4f65-9D91-7224C49458BB}"/>
              </c:extLst>
            </c:dLbl>
            <c:dLbl>
              <c:idx val="1"/>
              <c:delete val="1"/>
              <c:extLst xmlns:c16r2="http://schemas.microsoft.com/office/drawing/2015/06/chart">
                <c:ext xmlns:c16="http://schemas.microsoft.com/office/drawing/2014/chart" uri="{C3380CC4-5D6E-409C-BE32-E72D297353CC}">
                  <c16:uniqueId val="{00000019-C2B7-4A44-A4C7-F9B4D2947272}"/>
                </c:ext>
                <c:ext xmlns:c15="http://schemas.microsoft.com/office/drawing/2012/chart" uri="{CE6537A1-D6FC-4f65-9D91-7224C49458BB}"/>
              </c:extLst>
            </c:dLbl>
            <c:dLbl>
              <c:idx val="2"/>
              <c:delete val="1"/>
              <c:extLst xmlns:c16r2="http://schemas.microsoft.com/office/drawing/2015/06/chart">
                <c:ext xmlns:c16="http://schemas.microsoft.com/office/drawing/2014/chart" uri="{C3380CC4-5D6E-409C-BE32-E72D297353CC}">
                  <c16:uniqueId val="{0000001A-C2B7-4A44-A4C7-F9B4D2947272}"/>
                </c:ext>
                <c:ext xmlns:c15="http://schemas.microsoft.com/office/drawing/2012/chart" uri="{CE6537A1-D6FC-4f65-9D91-7224C49458BB}"/>
              </c:extLst>
            </c:dLbl>
            <c:dLbl>
              <c:idx val="3"/>
              <c:delete val="1"/>
              <c:extLst xmlns:c16r2="http://schemas.microsoft.com/office/drawing/2015/06/chart">
                <c:ext xmlns:c16="http://schemas.microsoft.com/office/drawing/2014/chart" uri="{C3380CC4-5D6E-409C-BE32-E72D297353CC}">
                  <c16:uniqueId val="{0000001C-C2B7-4A44-A4C7-F9B4D2947272}"/>
                </c:ext>
                <c:ext xmlns:c15="http://schemas.microsoft.com/office/drawing/2012/chart" uri="{CE6537A1-D6FC-4f65-9D91-7224C49458BB}"/>
              </c:extLst>
            </c:dLbl>
            <c:dLbl>
              <c:idx val="4"/>
              <c:delete val="1"/>
              <c:extLst xmlns:c16r2="http://schemas.microsoft.com/office/drawing/2015/06/chart">
                <c:ext xmlns:c16="http://schemas.microsoft.com/office/drawing/2014/chart" uri="{C3380CC4-5D6E-409C-BE32-E72D297353CC}">
                  <c16:uniqueId val="{0000001D-C2B7-4A44-A4C7-F9B4D2947272}"/>
                </c:ext>
                <c:ext xmlns:c15="http://schemas.microsoft.com/office/drawing/2012/chart" uri="{CE6537A1-D6FC-4f65-9D91-7224C49458BB}"/>
              </c:extLst>
            </c:dLbl>
            <c:dLbl>
              <c:idx val="5"/>
              <c:delete val="1"/>
              <c:extLst xmlns:c16r2="http://schemas.microsoft.com/office/drawing/2015/06/chart">
                <c:ext xmlns:c16="http://schemas.microsoft.com/office/drawing/2014/chart" uri="{C3380CC4-5D6E-409C-BE32-E72D297353CC}">
                  <c16:uniqueId val="{0000001E-C2B7-4A44-A4C7-F9B4D2947272}"/>
                </c:ext>
                <c:ext xmlns:c15="http://schemas.microsoft.com/office/drawing/2012/chart" uri="{CE6537A1-D6FC-4f65-9D91-7224C49458BB}"/>
              </c:extLst>
            </c:dLbl>
            <c:dLbl>
              <c:idx val="6"/>
              <c:delete val="1"/>
              <c:extLst xmlns:c16r2="http://schemas.microsoft.com/office/drawing/2015/06/chart">
                <c:ext xmlns:c16="http://schemas.microsoft.com/office/drawing/2014/chart" uri="{C3380CC4-5D6E-409C-BE32-E72D297353CC}">
                  <c16:uniqueId val="{0000001F-C2B7-4A44-A4C7-F9B4D2947272}"/>
                </c:ext>
                <c:ext xmlns:c15="http://schemas.microsoft.com/office/drawing/2012/chart" uri="{CE6537A1-D6FC-4f65-9D91-7224C49458BB}"/>
              </c:extLst>
            </c:dLbl>
            <c:dLbl>
              <c:idx val="7"/>
              <c:delete val="1"/>
              <c:extLst xmlns:c16r2="http://schemas.microsoft.com/office/drawing/2015/06/chart">
                <c:ext xmlns:c16="http://schemas.microsoft.com/office/drawing/2014/chart" uri="{C3380CC4-5D6E-409C-BE32-E72D297353CC}">
                  <c16:uniqueId val="{00000020-C2B7-4A44-A4C7-F9B4D2947272}"/>
                </c:ext>
                <c:ext xmlns:c15="http://schemas.microsoft.com/office/drawing/2012/chart" uri="{CE6537A1-D6FC-4f65-9D91-7224C49458BB}"/>
              </c:extLst>
            </c:dLbl>
            <c:dLbl>
              <c:idx val="8"/>
              <c:delete val="1"/>
              <c:extLst xmlns:c16r2="http://schemas.microsoft.com/office/drawing/2015/06/chart">
                <c:ext xmlns:c16="http://schemas.microsoft.com/office/drawing/2014/chart" uri="{C3380CC4-5D6E-409C-BE32-E72D297353CC}">
                  <c16:uniqueId val="{00000021-C2B7-4A44-A4C7-F9B4D2947272}"/>
                </c:ext>
                <c:ext xmlns:c15="http://schemas.microsoft.com/office/drawing/2012/chart" uri="{CE6537A1-D6FC-4f65-9D91-7224C49458BB}"/>
              </c:extLst>
            </c:dLbl>
            <c:dLbl>
              <c:idx val="9"/>
              <c:delete val="1"/>
              <c:extLst xmlns:c16r2="http://schemas.microsoft.com/office/drawing/2015/06/chart">
                <c:ext xmlns:c16="http://schemas.microsoft.com/office/drawing/2014/chart" uri="{C3380CC4-5D6E-409C-BE32-E72D297353CC}">
                  <c16:uniqueId val="{00000022-C2B7-4A44-A4C7-F9B4D2947272}"/>
                </c:ext>
                <c:ext xmlns:c15="http://schemas.microsoft.com/office/drawing/2012/chart" uri="{CE6537A1-D6FC-4f65-9D91-7224C49458BB}"/>
              </c:extLst>
            </c:dLbl>
            <c:dLbl>
              <c:idx val="10"/>
              <c:layout>
                <c:manualLayout>
                  <c:x val="-3.0555555555555659E-2"/>
                  <c:y val="-4.314994606256746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3-C2B7-4A44-A4C7-F9B4D2947272}"/>
                </c:ex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numRef>
              <c:f>'21gр'!$C$4:$M$4</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'21gр'!$C$6:$M$6</c:f>
              <c:numCache>
                <c:formatCode>0</c:formatCode>
                <c:ptCount val="11"/>
                <c:pt idx="0">
                  <c:v>30</c:v>
                </c:pt>
                <c:pt idx="1">
                  <c:v>30.25</c:v>
                </c:pt>
                <c:pt idx="2">
                  <c:v>30.5</c:v>
                </c:pt>
                <c:pt idx="3">
                  <c:v>30.6</c:v>
                </c:pt>
                <c:pt idx="4">
                  <c:v>30.7</c:v>
                </c:pt>
                <c:pt idx="5">
                  <c:v>30.8</c:v>
                </c:pt>
                <c:pt idx="6">
                  <c:v>31.1</c:v>
                </c:pt>
                <c:pt idx="7">
                  <c:v>31.2</c:v>
                </c:pt>
                <c:pt idx="8">
                  <c:v>31.9</c:v>
                </c:pt>
                <c:pt idx="9">
                  <c:v>32</c:v>
                </c:pt>
                <c:pt idx="10">
                  <c:v>32.1</c:v>
                </c:pt>
              </c:numCache>
            </c:numRef>
          </c:val>
          <c:smooth val="0"/>
          <c:extLst xmlns:c16r2="http://schemas.microsoft.com/office/drawing/2015/06/chart">
            <c:ext xmlns:c16="http://schemas.microsoft.com/office/drawing/2014/chart" uri="{C3380CC4-5D6E-409C-BE32-E72D297353CC}">
              <c16:uniqueId val="{00000018-C2B7-4A44-A4C7-F9B4D2947272}"/>
            </c:ext>
          </c:extLst>
        </c:ser>
        <c:dLbls>
          <c:showLegendKey val="0"/>
          <c:showVal val="1"/>
          <c:showCatName val="0"/>
          <c:showSerName val="0"/>
          <c:showPercent val="0"/>
          <c:showBubbleSize val="0"/>
        </c:dLbls>
        <c:smooth val="0"/>
        <c:axId val="425182872"/>
        <c:axId val="425184048"/>
      </c:lineChart>
      <c:catAx>
        <c:axId val="4251828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5184048"/>
        <c:crosses val="autoZero"/>
        <c:auto val="1"/>
        <c:lblAlgn val="ctr"/>
        <c:lblOffset val="100"/>
        <c:noMultiLvlLbl val="0"/>
      </c:catAx>
      <c:valAx>
        <c:axId val="425184048"/>
        <c:scaling>
          <c:orientation val="minMax"/>
          <c:max val="40"/>
          <c:min val="2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ln w="9525">
            <a:noFill/>
          </a:ln>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5182872"/>
        <c:crosses val="autoZero"/>
        <c:crossBetween val="between"/>
        <c:majorUnit val="5"/>
      </c:valAx>
      <c:spPr>
        <a:noFill/>
        <a:ln w="25400">
          <a:noFill/>
        </a:ln>
      </c:spPr>
    </c:plotArea>
    <c:legend>
      <c:legendPos val="b"/>
      <c:legendEntry>
        <c:idx val="0"/>
        <c:delete val="1"/>
      </c:legendEntry>
      <c:overlay val="0"/>
      <c:spPr>
        <a:noFill/>
        <a:ln w="25400">
          <a:noFill/>
        </a:ln>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000000000000222" l="0.70000000000000062" r="0.70000000000000062" t="0.75000000000000222" header="0.30000000000000032" footer="0.30000000000000032"/>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0914260717410318E-2"/>
          <c:y val="5.9523809523809521E-2"/>
          <c:w val="0.89019685039370078"/>
          <c:h val="0.6602774653168354"/>
        </c:manualLayout>
      </c:layout>
      <c:lineChart>
        <c:grouping val="standard"/>
        <c:varyColors val="0"/>
        <c:ser>
          <c:idx val="1"/>
          <c:order val="1"/>
          <c:tx>
            <c:strRef>
              <c:f>'22gr'!$B$6</c:f>
              <c:strCache>
                <c:ptCount val="1"/>
                <c:pt idx="0">
                  <c:v>Девојчице</c:v>
                </c:pt>
              </c:strCache>
            </c:strRef>
          </c:tx>
          <c:spPr>
            <a:ln w="28575" cap="rnd">
              <a:solidFill>
                <a:srgbClr val="8037B7"/>
              </a:solidFill>
              <a:round/>
            </a:ln>
            <a:effectLst/>
          </c:spPr>
          <c:marker>
            <c:symbol val="none"/>
          </c:marker>
          <c:dLbls>
            <c:dLbl>
              <c:idx val="0"/>
              <c:layout>
                <c:manualLayout>
                  <c:x val="-4.7222222222222221E-2"/>
                  <c:y val="5.9523809523809548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9E80-4E97-B32C-BF90AD3BEA6C}"/>
                </c:ext>
                <c:ext xmlns:c15="http://schemas.microsoft.com/office/drawing/2012/chart" uri="{CE6537A1-D6FC-4f65-9D91-7224C49458BB}"/>
              </c:extLst>
            </c:dLbl>
            <c:dLbl>
              <c:idx val="1"/>
              <c:delete val="1"/>
              <c:extLst xmlns:c16r2="http://schemas.microsoft.com/office/drawing/2015/06/chart">
                <c:ext xmlns:c16="http://schemas.microsoft.com/office/drawing/2014/chart" uri="{C3380CC4-5D6E-409C-BE32-E72D297353CC}">
                  <c16:uniqueId val="{00000005-9E80-4E97-B32C-BF90AD3BEA6C}"/>
                </c:ext>
                <c:ext xmlns:c15="http://schemas.microsoft.com/office/drawing/2012/chart" uri="{CE6537A1-D6FC-4f65-9D91-7224C49458BB}"/>
              </c:extLst>
            </c:dLbl>
            <c:dLbl>
              <c:idx val="2"/>
              <c:delete val="1"/>
              <c:extLst xmlns:c16r2="http://schemas.microsoft.com/office/drawing/2015/06/chart">
                <c:ext xmlns:c16="http://schemas.microsoft.com/office/drawing/2014/chart" uri="{C3380CC4-5D6E-409C-BE32-E72D297353CC}">
                  <c16:uniqueId val="{00000006-9E80-4E97-B32C-BF90AD3BEA6C}"/>
                </c:ex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'22gr'!$A$7:$A$10</c:f>
              <c:numCache>
                <c:formatCode>General</c:formatCode>
                <c:ptCount val="4"/>
                <c:pt idx="0">
                  <c:v>2005</c:v>
                </c:pt>
                <c:pt idx="1">
                  <c:v>2010</c:v>
                </c:pt>
                <c:pt idx="2">
                  <c:v>2014</c:v>
                </c:pt>
                <c:pt idx="3">
                  <c:v>2019</c:v>
                </c:pt>
              </c:numCache>
            </c:numRef>
          </c:cat>
          <c:val>
            <c:numRef>
              <c:f>'22gr'!$B$7:$B$10</c:f>
              <c:numCache>
                <c:formatCode>0.0</c:formatCode>
                <c:ptCount val="4"/>
                <c:pt idx="0">
                  <c:v>98.8</c:v>
                </c:pt>
                <c:pt idx="1">
                  <c:v>98.7</c:v>
                </c:pt>
                <c:pt idx="2">
                  <c:v>99.6</c:v>
                </c:pt>
                <c:pt idx="3">
                  <c:v>100</c:v>
                </c:pt>
              </c:numCache>
            </c:numRef>
          </c:val>
          <c:smooth val="0"/>
          <c:extLst xmlns:c16r2="http://schemas.microsoft.com/office/drawing/2015/06/chart">
            <c:ext xmlns:c16="http://schemas.microsoft.com/office/drawing/2014/chart" uri="{C3380CC4-5D6E-409C-BE32-E72D297353CC}">
              <c16:uniqueId val="{00000000-2C1B-4B4E-87B3-66961D94097C}"/>
            </c:ext>
          </c:extLst>
        </c:ser>
        <c:ser>
          <c:idx val="2"/>
          <c:order val="2"/>
          <c:tx>
            <c:strRef>
              <c:f>'22gr'!$C$6</c:f>
              <c:strCache>
                <c:ptCount val="1"/>
                <c:pt idx="0">
                  <c:v>Дечаци</c:v>
                </c:pt>
              </c:strCache>
            </c:strRef>
          </c:tx>
          <c:spPr>
            <a:ln w="28575" cap="rnd">
              <a:solidFill>
                <a:srgbClr val="009999"/>
              </a:solidFill>
              <a:round/>
            </a:ln>
            <a:effectLst/>
          </c:spPr>
          <c:marker>
            <c:symbol val="none"/>
          </c:marker>
          <c:dLbls>
            <c:dLbl>
              <c:idx val="0"/>
              <c:layout>
                <c:manualLayout>
                  <c:x val="-4.9999999999999975E-2"/>
                  <c:y val="-6.5476190476190493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9E80-4E97-B32C-BF90AD3BEA6C}"/>
                </c:ext>
                <c:ext xmlns:c15="http://schemas.microsoft.com/office/drawing/2012/chart" uri="{CE6537A1-D6FC-4f65-9D91-7224C49458BB}"/>
              </c:extLst>
            </c:dLbl>
            <c:dLbl>
              <c:idx val="1"/>
              <c:delete val="1"/>
              <c:extLst xmlns:c16r2="http://schemas.microsoft.com/office/drawing/2015/06/chart">
                <c:ext xmlns:c16="http://schemas.microsoft.com/office/drawing/2014/chart" uri="{C3380CC4-5D6E-409C-BE32-E72D297353CC}">
                  <c16:uniqueId val="{00000000-9E80-4E97-B32C-BF90AD3BEA6C}"/>
                </c:ext>
                <c:ext xmlns:c15="http://schemas.microsoft.com/office/drawing/2012/chart" uri="{CE6537A1-D6FC-4f65-9D91-7224C49458BB}"/>
              </c:extLst>
            </c:dLbl>
            <c:dLbl>
              <c:idx val="2"/>
              <c:delete val="1"/>
              <c:extLst xmlns:c16r2="http://schemas.microsoft.com/office/drawing/2015/06/chart">
                <c:ext xmlns:c16="http://schemas.microsoft.com/office/drawing/2014/chart" uri="{C3380CC4-5D6E-409C-BE32-E72D297353CC}">
                  <c16:uniqueId val="{00000001-9E80-4E97-B32C-BF90AD3BEA6C}"/>
                </c:ext>
                <c:ext xmlns:c15="http://schemas.microsoft.com/office/drawing/2012/chart" uri="{CE6537A1-D6FC-4f65-9D91-7224C49458BB}"/>
              </c:extLst>
            </c:dLbl>
            <c:dLbl>
              <c:idx val="3"/>
              <c:layout>
                <c:manualLayout>
                  <c:x val="-3.3333333333333437E-2"/>
                  <c:y val="6.5476190476190493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9E80-4E97-B32C-BF90AD3BEA6C}"/>
                </c:ex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'22gr'!$A$7:$A$10</c:f>
              <c:numCache>
                <c:formatCode>General</c:formatCode>
                <c:ptCount val="4"/>
                <c:pt idx="0">
                  <c:v>2005</c:v>
                </c:pt>
                <c:pt idx="1">
                  <c:v>2010</c:v>
                </c:pt>
                <c:pt idx="2">
                  <c:v>2014</c:v>
                </c:pt>
                <c:pt idx="3">
                  <c:v>2019</c:v>
                </c:pt>
              </c:numCache>
            </c:numRef>
          </c:cat>
          <c:val>
            <c:numRef>
              <c:f>'22gr'!$C$7:$C$10</c:f>
              <c:numCache>
                <c:formatCode>0.0</c:formatCode>
                <c:ptCount val="4"/>
                <c:pt idx="0">
                  <c:v>99</c:v>
                </c:pt>
                <c:pt idx="1">
                  <c:v>99.2</c:v>
                </c:pt>
                <c:pt idx="2">
                  <c:v>99.2</c:v>
                </c:pt>
                <c:pt idx="3">
                  <c:v>99.8</c:v>
                </c:pt>
              </c:numCache>
            </c:numRef>
          </c:val>
          <c:smooth val="0"/>
          <c:extLst xmlns:c16r2="http://schemas.microsoft.com/office/drawing/2015/06/chart">
            <c:ext xmlns:c16="http://schemas.microsoft.com/office/drawing/2014/chart" uri="{C3380CC4-5D6E-409C-BE32-E72D297353CC}">
              <c16:uniqueId val="{00000001-2C1B-4B4E-87B3-66961D94097C}"/>
            </c:ext>
          </c:extLst>
        </c:ser>
        <c:dLbls>
          <c:showLegendKey val="0"/>
          <c:showVal val="0"/>
          <c:showCatName val="0"/>
          <c:showSerName val="0"/>
          <c:showPercent val="0"/>
          <c:showBubbleSize val="0"/>
        </c:dLbls>
        <c:smooth val="0"/>
        <c:axId val="425184832"/>
        <c:axId val="425186792"/>
        <c:extLst xmlns:c16r2="http://schemas.microsoft.com/office/drawing/2015/06/chart">
          <c:ext xmlns:c15="http://schemas.microsoft.com/office/drawing/2012/chart" uri="{02D57815-91ED-43cb-92C2-25804820EDAC}">
            <c15:filteredLineSeries>
              <c15:ser>
                <c:idx val="0"/>
                <c:order val="0"/>
                <c:tx>
                  <c:strRef>
                    <c:extLst xmlns:c16r2="http://schemas.microsoft.com/office/drawing/2015/06/chart">
                      <c:ext uri="{02D57815-91ED-43cb-92C2-25804820EDAC}">
                        <c15:formulaRef>
                          <c15:sqref>'22gr'!$B$6</c15:sqref>
                        </c15:formulaRef>
                      </c:ext>
                    </c:extLst>
                    <c:strCache>
                      <c:ptCount val="1"/>
                      <c:pt idx="0">
                        <c:v>Девојчице</c:v>
                      </c:pt>
                    </c:strCache>
                  </c:strRef>
                </c:tx>
                <c:spPr>
                  <a:ln w="28575" cap="rnd">
                    <a:solidFill>
                      <a:schemeClr val="accent1"/>
                    </a:solidFill>
                    <a:round/>
                  </a:ln>
                  <a:effectLst/>
                </c:spPr>
                <c:marker>
                  <c:symbol val="none"/>
                </c:marker>
                <c:cat>
                  <c:numRef>
                    <c:extLst xmlns:c16r2="http://schemas.microsoft.com/office/drawing/2015/06/chart">
                      <c:ext uri="{02D57815-91ED-43cb-92C2-25804820EDAC}">
                        <c15:formulaRef>
                          <c15:sqref>'22gr'!$A$7:$A$10</c15:sqref>
                        </c15:formulaRef>
                      </c:ext>
                    </c:extLst>
                    <c:numCache>
                      <c:formatCode>General</c:formatCode>
                      <c:ptCount val="4"/>
                      <c:pt idx="0">
                        <c:v>2005</c:v>
                      </c:pt>
                      <c:pt idx="1">
                        <c:v>2010</c:v>
                      </c:pt>
                      <c:pt idx="2">
                        <c:v>2014</c:v>
                      </c:pt>
                      <c:pt idx="3">
                        <c:v>2019</c:v>
                      </c:pt>
                    </c:numCache>
                  </c:numRef>
                </c:cat>
                <c:val>
                  <c:numRef>
                    <c:extLst xmlns:c16r2="http://schemas.microsoft.com/office/drawing/2015/06/chart">
                      <c:ext uri="{02D57815-91ED-43cb-92C2-25804820EDAC}">
                        <c15:formulaRef>
                          <c15:sqref>'22gr'!$A$7:$A$10</c15:sqref>
                        </c15:formulaRef>
                      </c:ext>
                    </c:extLst>
                    <c:numCache>
                      <c:formatCode>General</c:formatCode>
                      <c:ptCount val="4"/>
                      <c:pt idx="0">
                        <c:v>2005</c:v>
                      </c:pt>
                      <c:pt idx="1">
                        <c:v>2010</c:v>
                      </c:pt>
                      <c:pt idx="2">
                        <c:v>2014</c:v>
                      </c:pt>
                      <c:pt idx="3">
                        <c:v>2019</c:v>
                      </c:pt>
                    </c:numCache>
                  </c:numRef>
                </c:val>
                <c:smooth val="0"/>
                <c:extLst xmlns:c16r2="http://schemas.microsoft.com/office/drawing/2015/06/chart">
                  <c:ext xmlns:c16="http://schemas.microsoft.com/office/drawing/2014/chart" uri="{C3380CC4-5D6E-409C-BE32-E72D297353CC}">
                    <c16:uniqueId val="{00000002-2C1B-4B4E-87B3-66961D94097C}"/>
                  </c:ext>
                </c:extLst>
              </c15:ser>
            </c15:filteredLineSeries>
          </c:ext>
        </c:extLst>
      </c:lineChart>
      <c:catAx>
        <c:axId val="4251848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5186792"/>
        <c:crosses val="autoZero"/>
        <c:auto val="1"/>
        <c:lblAlgn val="ctr"/>
        <c:lblOffset val="100"/>
        <c:noMultiLvlLbl val="0"/>
      </c:catAx>
      <c:valAx>
        <c:axId val="425186792"/>
        <c:scaling>
          <c:orientation val="minMax"/>
          <c:max val="100"/>
          <c:min val="95"/>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5184832"/>
        <c:crosses val="autoZero"/>
        <c:crossBetween val="between"/>
        <c:majorUnit val="1"/>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0914260717410318E-2"/>
          <c:y val="5.9523809523809521E-2"/>
          <c:w val="0.89019685039370078"/>
          <c:h val="0.6602774653168354"/>
        </c:manualLayout>
      </c:layout>
      <c:lineChart>
        <c:grouping val="standard"/>
        <c:varyColors val="0"/>
        <c:ser>
          <c:idx val="1"/>
          <c:order val="0"/>
          <c:tx>
            <c:strRef>
              <c:f>'22gr'!$B$27</c:f>
              <c:strCache>
                <c:ptCount val="1"/>
                <c:pt idx="0">
                  <c:v>Girls</c:v>
                </c:pt>
              </c:strCache>
            </c:strRef>
          </c:tx>
          <c:spPr>
            <a:ln w="28575" cap="rnd">
              <a:solidFill>
                <a:srgbClr val="8037B7"/>
              </a:solidFill>
              <a:round/>
            </a:ln>
            <a:effectLst/>
          </c:spPr>
          <c:marker>
            <c:symbol val="none"/>
          </c:marker>
          <c:dLbls>
            <c:dLbl>
              <c:idx val="0"/>
              <c:layout>
                <c:manualLayout>
                  <c:x val="-3.3333333333333333E-2"/>
                  <c:y val="5.3571428571428568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98F6-4984-9A1C-B0CCBD086ECE}"/>
                </c:ext>
                <c:ext xmlns:c15="http://schemas.microsoft.com/office/drawing/2012/chart" uri="{CE6537A1-D6FC-4f65-9D91-7224C49458BB}"/>
              </c:extLst>
            </c:dLbl>
            <c:dLbl>
              <c:idx val="1"/>
              <c:delete val="1"/>
              <c:extLst xmlns:c16r2="http://schemas.microsoft.com/office/drawing/2015/06/chart">
                <c:ext xmlns:c16="http://schemas.microsoft.com/office/drawing/2014/chart" uri="{C3380CC4-5D6E-409C-BE32-E72D297353CC}">
                  <c16:uniqueId val="{00000004-98F6-4984-9A1C-B0CCBD086ECE}"/>
                </c:ext>
                <c:ext xmlns:c15="http://schemas.microsoft.com/office/drawing/2012/chart" uri="{CE6537A1-D6FC-4f65-9D91-7224C49458BB}"/>
              </c:extLst>
            </c:dLbl>
            <c:dLbl>
              <c:idx val="2"/>
              <c:delete val="1"/>
              <c:extLst xmlns:c16r2="http://schemas.microsoft.com/office/drawing/2015/06/chart">
                <c:ext xmlns:c16="http://schemas.microsoft.com/office/drawing/2014/chart" uri="{C3380CC4-5D6E-409C-BE32-E72D297353CC}">
                  <c16:uniqueId val="{00000005-98F6-4984-9A1C-B0CCBD086ECE}"/>
                </c:ex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'22gr'!$A$7:$A$10</c:f>
              <c:numCache>
                <c:formatCode>General</c:formatCode>
                <c:ptCount val="4"/>
                <c:pt idx="0">
                  <c:v>2005</c:v>
                </c:pt>
                <c:pt idx="1">
                  <c:v>2010</c:v>
                </c:pt>
                <c:pt idx="2">
                  <c:v>2014</c:v>
                </c:pt>
                <c:pt idx="3">
                  <c:v>2019</c:v>
                </c:pt>
              </c:numCache>
            </c:numRef>
          </c:cat>
          <c:val>
            <c:numRef>
              <c:f>'22gr'!$B$7:$B$10</c:f>
              <c:numCache>
                <c:formatCode>0.0</c:formatCode>
                <c:ptCount val="4"/>
                <c:pt idx="0">
                  <c:v>98.8</c:v>
                </c:pt>
                <c:pt idx="1">
                  <c:v>98.7</c:v>
                </c:pt>
                <c:pt idx="2">
                  <c:v>99.6</c:v>
                </c:pt>
                <c:pt idx="3">
                  <c:v>100</c:v>
                </c:pt>
              </c:numCache>
            </c:numRef>
          </c:val>
          <c:smooth val="0"/>
          <c:extLst xmlns:c16r2="http://schemas.microsoft.com/office/drawing/2015/06/chart">
            <c:ext xmlns:c16="http://schemas.microsoft.com/office/drawing/2014/chart" uri="{C3380CC4-5D6E-409C-BE32-E72D297353CC}">
              <c16:uniqueId val="{00000000-6D12-46E6-B50C-12F477A00B5B}"/>
            </c:ext>
          </c:extLst>
        </c:ser>
        <c:ser>
          <c:idx val="2"/>
          <c:order val="1"/>
          <c:tx>
            <c:strRef>
              <c:f>'22gr'!$C$27</c:f>
              <c:strCache>
                <c:ptCount val="1"/>
                <c:pt idx="0">
                  <c:v>Boys</c:v>
                </c:pt>
              </c:strCache>
            </c:strRef>
          </c:tx>
          <c:spPr>
            <a:ln w="28575" cap="rnd">
              <a:solidFill>
                <a:srgbClr val="009999"/>
              </a:solidFill>
              <a:round/>
            </a:ln>
            <a:effectLst/>
          </c:spPr>
          <c:marker>
            <c:symbol val="none"/>
          </c:marker>
          <c:dLbls>
            <c:dLbl>
              <c:idx val="0"/>
              <c:layout>
                <c:manualLayout>
                  <c:x val="-3.6111111111111108E-2"/>
                  <c:y val="-5.3571428571428568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98F6-4984-9A1C-B0CCBD086ECE}"/>
                </c:ext>
                <c:ext xmlns:c15="http://schemas.microsoft.com/office/drawing/2012/chart" uri="{CE6537A1-D6FC-4f65-9D91-7224C49458BB}"/>
              </c:extLst>
            </c:dLbl>
            <c:dLbl>
              <c:idx val="1"/>
              <c:delete val="1"/>
              <c:extLst xmlns:c16r2="http://schemas.microsoft.com/office/drawing/2015/06/chart">
                <c:ext xmlns:c16="http://schemas.microsoft.com/office/drawing/2014/chart" uri="{C3380CC4-5D6E-409C-BE32-E72D297353CC}">
                  <c16:uniqueId val="{00000000-98F6-4984-9A1C-B0CCBD086ECE}"/>
                </c:ext>
                <c:ext xmlns:c15="http://schemas.microsoft.com/office/drawing/2012/chart" uri="{CE6537A1-D6FC-4f65-9D91-7224C49458BB}"/>
              </c:extLst>
            </c:dLbl>
            <c:dLbl>
              <c:idx val="2"/>
              <c:delete val="1"/>
              <c:extLst xmlns:c16r2="http://schemas.microsoft.com/office/drawing/2015/06/chart">
                <c:ext xmlns:c16="http://schemas.microsoft.com/office/drawing/2014/chart" uri="{C3380CC4-5D6E-409C-BE32-E72D297353CC}">
                  <c16:uniqueId val="{00000001-98F6-4984-9A1C-B0CCBD086ECE}"/>
                </c:ext>
                <c:ext xmlns:c15="http://schemas.microsoft.com/office/drawing/2012/chart" uri="{CE6537A1-D6FC-4f65-9D91-7224C49458BB}"/>
              </c:extLst>
            </c:dLbl>
            <c:dLbl>
              <c:idx val="3"/>
              <c:layout>
                <c:manualLayout>
                  <c:x val="-2.5000000000000001E-2"/>
                  <c:y val="4.1666666666666664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98F6-4984-9A1C-B0CCBD086ECE}"/>
                </c:ex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'22gr'!$A$7:$A$10</c:f>
              <c:numCache>
                <c:formatCode>General</c:formatCode>
                <c:ptCount val="4"/>
                <c:pt idx="0">
                  <c:v>2005</c:v>
                </c:pt>
                <c:pt idx="1">
                  <c:v>2010</c:v>
                </c:pt>
                <c:pt idx="2">
                  <c:v>2014</c:v>
                </c:pt>
                <c:pt idx="3">
                  <c:v>2019</c:v>
                </c:pt>
              </c:numCache>
            </c:numRef>
          </c:cat>
          <c:val>
            <c:numRef>
              <c:f>'22gr'!$C$7:$C$10</c:f>
              <c:numCache>
                <c:formatCode>0.0</c:formatCode>
                <c:ptCount val="4"/>
                <c:pt idx="0">
                  <c:v>99</c:v>
                </c:pt>
                <c:pt idx="1">
                  <c:v>99.2</c:v>
                </c:pt>
                <c:pt idx="2">
                  <c:v>99.2</c:v>
                </c:pt>
                <c:pt idx="3">
                  <c:v>99.8</c:v>
                </c:pt>
              </c:numCache>
            </c:numRef>
          </c:val>
          <c:smooth val="0"/>
          <c:extLst xmlns:c16r2="http://schemas.microsoft.com/office/drawing/2015/06/chart">
            <c:ext xmlns:c16="http://schemas.microsoft.com/office/drawing/2014/chart" uri="{C3380CC4-5D6E-409C-BE32-E72D297353CC}">
              <c16:uniqueId val="{00000001-6D12-46E6-B50C-12F477A00B5B}"/>
            </c:ext>
          </c:extLst>
        </c:ser>
        <c:dLbls>
          <c:showLegendKey val="0"/>
          <c:showVal val="0"/>
          <c:showCatName val="0"/>
          <c:showSerName val="0"/>
          <c:showPercent val="0"/>
          <c:showBubbleSize val="0"/>
        </c:dLbls>
        <c:smooth val="0"/>
        <c:axId val="425182480"/>
        <c:axId val="425181696"/>
        <c:extLst xmlns:c16r2="http://schemas.microsoft.com/office/drawing/2015/06/chart"/>
      </c:lineChart>
      <c:catAx>
        <c:axId val="4251824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5181696"/>
        <c:crosses val="autoZero"/>
        <c:auto val="1"/>
        <c:lblAlgn val="ctr"/>
        <c:lblOffset val="100"/>
        <c:noMultiLvlLbl val="0"/>
      </c:catAx>
      <c:valAx>
        <c:axId val="425181696"/>
        <c:scaling>
          <c:orientation val="minMax"/>
          <c:max val="100"/>
          <c:min val="95"/>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5182480"/>
        <c:crosses val="autoZero"/>
        <c:crossBetween val="between"/>
        <c:majorUnit val="1"/>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1"/>
          <c:order val="1"/>
          <c:tx>
            <c:strRef>
              <c:f>'23g'!$B$7</c:f>
              <c:strCache>
                <c:ptCount val="1"/>
                <c:pt idx="0">
                  <c:v>     Жене</c:v>
                </c:pt>
              </c:strCache>
            </c:strRef>
          </c:tx>
          <c:spPr>
            <a:solidFill>
              <a:srgbClr val="C45E5C"/>
            </a:solidFill>
            <a:ln>
              <a:noFill/>
            </a:ln>
            <a:effectLst/>
          </c:spPr>
          <c:invertIfNegative val="0"/>
          <c:dLbls>
            <c:dLbl>
              <c:idx val="0"/>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1A0C-41DE-9FF3-E247A0CB3D6C}"/>
                </c:ext>
                <c:ext xmlns:c15="http://schemas.microsoft.com/office/drawing/2012/chart" uri="{CE6537A1-D6FC-4f65-9D91-7224C49458BB}"/>
              </c:extLst>
            </c:dLbl>
            <c:dLbl>
              <c:idx val="4"/>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1A0C-41DE-9FF3-E247A0CB3D6C}"/>
                </c:ext>
                <c:ext xmlns:c15="http://schemas.microsoft.com/office/drawing/2012/chart" uri="{CE6537A1-D6FC-4f65-9D91-7224C49458BB}"/>
              </c:extLst>
            </c:dLbl>
            <c:dLbl>
              <c:idx val="8"/>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9B5D-4039-8815-6686C757E98B}"/>
                </c:ex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'23g'!$B$5:$K$6</c15:sqref>
                  </c15:fullRef>
                </c:ext>
              </c:extLst>
              <c:f>'23g'!$C$5:$K$6</c:f>
              <c:strCache>
                <c:ptCount val="9"/>
                <c:pt idx="0">
                  <c:v>0-4</c:v>
                </c:pt>
                <c:pt idx="1">
                  <c:v> 5-9</c:v>
                </c:pt>
                <c:pt idx="2">
                  <c:v> 10-14</c:v>
                </c:pt>
                <c:pt idx="3">
                  <c:v>15-24</c:v>
                </c:pt>
                <c:pt idx="4">
                  <c:v>25-34</c:v>
                </c:pt>
                <c:pt idx="5">
                  <c:v>35-44</c:v>
                </c:pt>
                <c:pt idx="6">
                  <c:v>45-54</c:v>
                </c:pt>
                <c:pt idx="7">
                  <c:v>55-64</c:v>
                </c:pt>
                <c:pt idx="8">
                  <c:v>65 +</c:v>
                </c:pt>
              </c:strCache>
            </c:strRef>
          </c:cat>
          <c:val>
            <c:numRef>
              <c:extLst>
                <c:ext xmlns:c15="http://schemas.microsoft.com/office/drawing/2012/chart" uri="{02D57815-91ED-43cb-92C2-25804820EDAC}">
                  <c15:fullRef>
                    <c15:sqref>'23g'!$B$7:$K$7</c15:sqref>
                  </c15:fullRef>
                </c:ext>
              </c:extLst>
              <c:f>'23g'!$C$7:$K$7</c:f>
              <c:numCache>
                <c:formatCode>0.0</c:formatCode>
                <c:ptCount val="9"/>
                <c:pt idx="0">
                  <c:v>48.888314374353669</c:v>
                </c:pt>
                <c:pt idx="1">
                  <c:v>49.046679815910586</c:v>
                </c:pt>
                <c:pt idx="2">
                  <c:v>49.355158730158735</c:v>
                </c:pt>
                <c:pt idx="3">
                  <c:v>60.618134826620718</c:v>
                </c:pt>
                <c:pt idx="4">
                  <c:v>61.229389644200168</c:v>
                </c:pt>
                <c:pt idx="5">
                  <c:v>51.474448722436115</c:v>
                </c:pt>
                <c:pt idx="6">
                  <c:v>49.650349650349654</c:v>
                </c:pt>
                <c:pt idx="7">
                  <c:v>51.335139318885446</c:v>
                </c:pt>
                <c:pt idx="8">
                  <c:v>52.10834408175414</c:v>
                </c:pt>
              </c:numCache>
            </c:numRef>
          </c:val>
          <c:extLst xmlns:c16r2="http://schemas.microsoft.com/office/drawing/2015/06/chart">
            <c:ext xmlns:c16="http://schemas.microsoft.com/office/drawing/2014/chart" uri="{C3380CC4-5D6E-409C-BE32-E72D297353CC}">
              <c16:uniqueId val="{00000002-1A0C-41DE-9FF3-E247A0CB3D6C}"/>
            </c:ext>
          </c:extLst>
        </c:ser>
        <c:ser>
          <c:idx val="2"/>
          <c:order val="2"/>
          <c:tx>
            <c:strRef>
              <c:f>'23g'!$B$8</c:f>
              <c:strCache>
                <c:ptCount val="1"/>
                <c:pt idx="0">
                  <c:v>     Mушкарци</c:v>
                </c:pt>
              </c:strCache>
            </c:strRef>
          </c:tx>
          <c:spPr>
            <a:solidFill>
              <a:schemeClr val="accent3">
                <a:lumMod val="75000"/>
              </a:schemeClr>
            </a:solidFill>
            <a:ln>
              <a:noFill/>
            </a:ln>
            <a:effectLst/>
          </c:spPr>
          <c:invertIfNegative val="0"/>
          <c:cat>
            <c:strRef>
              <c:extLst>
                <c:ext xmlns:c15="http://schemas.microsoft.com/office/drawing/2012/chart" uri="{02D57815-91ED-43cb-92C2-25804820EDAC}">
                  <c15:fullRef>
                    <c15:sqref>'23g'!$B$5:$K$6</c15:sqref>
                  </c15:fullRef>
                </c:ext>
              </c:extLst>
              <c:f>'23g'!$C$5:$K$6</c:f>
              <c:strCache>
                <c:ptCount val="9"/>
                <c:pt idx="0">
                  <c:v>0-4</c:v>
                </c:pt>
                <c:pt idx="1">
                  <c:v> 5-9</c:v>
                </c:pt>
                <c:pt idx="2">
                  <c:v> 10-14</c:v>
                </c:pt>
                <c:pt idx="3">
                  <c:v>15-24</c:v>
                </c:pt>
                <c:pt idx="4">
                  <c:v>25-34</c:v>
                </c:pt>
                <c:pt idx="5">
                  <c:v>35-44</c:v>
                </c:pt>
                <c:pt idx="6">
                  <c:v>45-54</c:v>
                </c:pt>
                <c:pt idx="7">
                  <c:v>55-64</c:v>
                </c:pt>
                <c:pt idx="8">
                  <c:v>65 +</c:v>
                </c:pt>
              </c:strCache>
            </c:strRef>
          </c:cat>
          <c:val>
            <c:numRef>
              <c:extLst>
                <c:ext xmlns:c15="http://schemas.microsoft.com/office/drawing/2012/chart" uri="{02D57815-91ED-43cb-92C2-25804820EDAC}">
                  <c15:fullRef>
                    <c15:sqref>'23g'!$B$8:$K$8</c15:sqref>
                  </c15:fullRef>
                </c:ext>
              </c:extLst>
              <c:f>'23g'!$C$8:$K$8</c:f>
              <c:numCache>
                <c:formatCode>0.0</c:formatCode>
                <c:ptCount val="9"/>
                <c:pt idx="0">
                  <c:v>51.111685625646331</c:v>
                </c:pt>
                <c:pt idx="1">
                  <c:v>50.953320184089414</c:v>
                </c:pt>
                <c:pt idx="2">
                  <c:v>50.644841269841265</c:v>
                </c:pt>
                <c:pt idx="3">
                  <c:v>39.381865173379282</c:v>
                </c:pt>
                <c:pt idx="4">
                  <c:v>38.770610355799832</c:v>
                </c:pt>
                <c:pt idx="5">
                  <c:v>48.525551277563878</c:v>
                </c:pt>
                <c:pt idx="6">
                  <c:v>50.349650349650354</c:v>
                </c:pt>
                <c:pt idx="7">
                  <c:v>48.664860681114554</c:v>
                </c:pt>
                <c:pt idx="8">
                  <c:v>47.89165591824586</c:v>
                </c:pt>
              </c:numCache>
            </c:numRef>
          </c:val>
          <c:extLst xmlns:c16r2="http://schemas.microsoft.com/office/drawing/2015/06/chart">
            <c:ext xmlns:c16="http://schemas.microsoft.com/office/drawing/2014/chart" uri="{C3380CC4-5D6E-409C-BE32-E72D297353CC}">
              <c16:uniqueId val="{00000003-1A0C-41DE-9FF3-E247A0CB3D6C}"/>
            </c:ext>
          </c:extLst>
        </c:ser>
        <c:dLbls>
          <c:showLegendKey val="0"/>
          <c:showVal val="0"/>
          <c:showCatName val="0"/>
          <c:showSerName val="0"/>
          <c:showPercent val="0"/>
          <c:showBubbleSize val="0"/>
        </c:dLbls>
        <c:gapWidth val="150"/>
        <c:overlap val="100"/>
        <c:axId val="425189144"/>
        <c:axId val="425192672"/>
        <c:extLst xmlns:c16r2="http://schemas.microsoft.com/office/drawing/2015/06/chart">
          <c:ext xmlns:c15="http://schemas.microsoft.com/office/drawing/2012/chart" uri="{02D57815-91ED-43cb-92C2-25804820EDAC}">
            <c15:filteredBarSeries>
              <c15:ser>
                <c:idx val="0"/>
                <c:order val="0"/>
                <c:tx>
                  <c:strRef>
                    <c:extLst xmlns:c16r2="http://schemas.microsoft.com/office/drawing/2015/06/chart">
                      <c:ext uri="{02D57815-91ED-43cb-92C2-25804820EDAC}">
                        <c15:formulaRef>
                          <c15:sqref>'23g'!$B$6</c15:sqref>
                        </c15:formulaRef>
                      </c:ext>
                    </c:extLst>
                    <c:strCache>
                      <c:ptCount val="1"/>
                    </c:strCache>
                  </c:strRef>
                </c:tx>
                <c:spPr>
                  <a:solidFill>
                    <a:schemeClr val="accent1"/>
                  </a:solidFill>
                  <a:ln>
                    <a:noFill/>
                  </a:ln>
                  <a:effectLst/>
                </c:spPr>
                <c:invertIfNegative val="0"/>
                <c:cat>
                  <c:strRef>
                    <c:extLst>
                      <c:ext uri="{02D57815-91ED-43cb-92C2-25804820EDAC}">
                        <c15:fullRef>
                          <c15:sqref>'23g'!$B$5:$K$6</c15:sqref>
                        </c15:fullRef>
                        <c15:formulaRef>
                          <c15:sqref>'23g'!$C$5:$K$6</c15:sqref>
                        </c15:formulaRef>
                      </c:ext>
                    </c:extLst>
                    <c:strCache>
                      <c:ptCount val="9"/>
                      <c:pt idx="0">
                        <c:v>0-4</c:v>
                      </c:pt>
                      <c:pt idx="1">
                        <c:v> 5-9</c:v>
                      </c:pt>
                      <c:pt idx="2">
                        <c:v> 10-14</c:v>
                      </c:pt>
                      <c:pt idx="3">
                        <c:v>15-24</c:v>
                      </c:pt>
                      <c:pt idx="4">
                        <c:v>25-34</c:v>
                      </c:pt>
                      <c:pt idx="5">
                        <c:v>35-44</c:v>
                      </c:pt>
                      <c:pt idx="6">
                        <c:v>45-54</c:v>
                      </c:pt>
                      <c:pt idx="7">
                        <c:v>55-64</c:v>
                      </c:pt>
                      <c:pt idx="8">
                        <c:v>65 +</c:v>
                      </c:pt>
                    </c:strCache>
                  </c:strRef>
                </c:cat>
                <c:val>
                  <c:numRef>
                    <c:extLst>
                      <c:ext uri="{02D57815-91ED-43cb-92C2-25804820EDAC}">
                        <c15:fullRef>
                          <c15:sqref>'23g'!$B$6:$K$6</c15:sqref>
                        </c15:fullRef>
                        <c15:formulaRef>
                          <c15:sqref>'23g'!$C$6:$K$6</c15:sqref>
                        </c15:formulaRef>
                      </c:ext>
                    </c:extLst>
                    <c:numCache>
                      <c:formatCode>General</c:formatCode>
                      <c:ptCount val="9"/>
                    </c:numCache>
                  </c:numRef>
                </c:val>
                <c:extLst xmlns:c16r2="http://schemas.microsoft.com/office/drawing/2015/06/chart">
                  <c:ext xmlns:c16="http://schemas.microsoft.com/office/drawing/2014/chart" uri="{C3380CC4-5D6E-409C-BE32-E72D297353CC}">
                    <c16:uniqueId val="{00000004-1A0C-41DE-9FF3-E247A0CB3D6C}"/>
                  </c:ext>
                </c:extLst>
              </c15:ser>
            </c15:filteredBarSeries>
          </c:ext>
        </c:extLst>
      </c:barChart>
      <c:catAx>
        <c:axId val="4251891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5192672"/>
        <c:crosses val="autoZero"/>
        <c:auto val="1"/>
        <c:lblAlgn val="ctr"/>
        <c:lblOffset val="100"/>
        <c:noMultiLvlLbl val="0"/>
      </c:catAx>
      <c:valAx>
        <c:axId val="425192672"/>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5189144"/>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'23g'!$B$27</c:f>
              <c:strCache>
                <c:ptCount val="1"/>
                <c:pt idx="0">
                  <c:v>Women</c:v>
                </c:pt>
              </c:strCache>
            </c:strRef>
          </c:tx>
          <c:spPr>
            <a:solidFill>
              <a:srgbClr val="C45E5C"/>
            </a:solidFill>
            <a:ln>
              <a:noFill/>
            </a:ln>
            <a:effectLst/>
          </c:spPr>
          <c:invertIfNegative val="0"/>
          <c:dLbls>
            <c:dLbl>
              <c:idx val="0"/>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863F-4A5E-8FFE-530EBEE371E7}"/>
                </c:ext>
                <c:ext xmlns:c15="http://schemas.microsoft.com/office/drawing/2012/chart" uri="{CE6537A1-D6FC-4f65-9D91-7224C49458BB}"/>
              </c:extLst>
            </c:dLbl>
            <c:dLbl>
              <c:idx val="4"/>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863F-4A5E-8FFE-530EBEE371E7}"/>
                </c:ext>
                <c:ext xmlns:c15="http://schemas.microsoft.com/office/drawing/2012/chart" uri="{CE6537A1-D6FC-4f65-9D91-7224C49458BB}"/>
              </c:extLst>
            </c:dLbl>
            <c:dLbl>
              <c:idx val="8"/>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1E28-459F-B80D-47597203F402}"/>
                </c:ex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'23g'!$B$25:$K$26</c15:sqref>
                  </c15:fullRef>
                </c:ext>
              </c:extLst>
              <c:f>'23g'!$C$25:$K$26</c:f>
              <c:strCache>
                <c:ptCount val="9"/>
                <c:pt idx="0">
                  <c:v>0-4</c:v>
                </c:pt>
                <c:pt idx="1">
                  <c:v> 5-9</c:v>
                </c:pt>
                <c:pt idx="2">
                  <c:v> 10-14</c:v>
                </c:pt>
                <c:pt idx="3">
                  <c:v>15-24</c:v>
                </c:pt>
                <c:pt idx="4">
                  <c:v>25-34</c:v>
                </c:pt>
                <c:pt idx="5">
                  <c:v>35-44</c:v>
                </c:pt>
                <c:pt idx="6">
                  <c:v>45-54</c:v>
                </c:pt>
                <c:pt idx="7">
                  <c:v>55-64</c:v>
                </c:pt>
                <c:pt idx="8">
                  <c:v>65 +</c:v>
                </c:pt>
              </c:strCache>
            </c:strRef>
          </c:cat>
          <c:val>
            <c:numRef>
              <c:extLst>
                <c:ext xmlns:c15="http://schemas.microsoft.com/office/drawing/2012/chart" uri="{02D57815-91ED-43cb-92C2-25804820EDAC}">
                  <c15:fullRef>
                    <c15:sqref>'23g'!$B$27:$K$27</c15:sqref>
                  </c15:fullRef>
                </c:ext>
              </c:extLst>
              <c:f>'23g'!$C$27:$K$27</c:f>
              <c:numCache>
                <c:formatCode>0.0</c:formatCode>
                <c:ptCount val="9"/>
                <c:pt idx="0">
                  <c:v>48.888314374353669</c:v>
                </c:pt>
                <c:pt idx="1">
                  <c:v>49.046679815910586</c:v>
                </c:pt>
                <c:pt idx="2">
                  <c:v>49.355158730158735</c:v>
                </c:pt>
                <c:pt idx="3">
                  <c:v>60.618134826620718</c:v>
                </c:pt>
                <c:pt idx="4">
                  <c:v>61.229389644200168</c:v>
                </c:pt>
                <c:pt idx="5">
                  <c:v>51.474448722436115</c:v>
                </c:pt>
                <c:pt idx="6">
                  <c:v>49.650349650349654</c:v>
                </c:pt>
                <c:pt idx="7">
                  <c:v>51.335139318885446</c:v>
                </c:pt>
                <c:pt idx="8">
                  <c:v>52.10834408175414</c:v>
                </c:pt>
              </c:numCache>
            </c:numRef>
          </c:val>
          <c:extLst xmlns:c15="http://schemas.microsoft.com/office/drawing/2012/chart" xmlns:c16r2="http://schemas.microsoft.com/office/drawing/2015/06/chart">
            <c:ext xmlns:c16="http://schemas.microsoft.com/office/drawing/2014/chart" uri="{C3380CC4-5D6E-409C-BE32-E72D297353CC}">
              <c16:uniqueId val="{00000004-863F-4A5E-8FFE-530EBEE371E7}"/>
            </c:ext>
          </c:extLst>
        </c:ser>
        <c:ser>
          <c:idx val="1"/>
          <c:order val="1"/>
          <c:tx>
            <c:strRef>
              <c:f>'23g'!$B$28</c:f>
              <c:strCache>
                <c:ptCount val="1"/>
                <c:pt idx="0">
                  <c:v>Men</c:v>
                </c:pt>
              </c:strCache>
            </c:strRef>
          </c:tx>
          <c:spPr>
            <a:solidFill>
              <a:schemeClr val="accent3">
                <a:lumMod val="75000"/>
              </a:schemeClr>
            </a:solidFill>
            <a:ln>
              <a:noFill/>
            </a:ln>
            <a:effectLst/>
          </c:spPr>
          <c:invertIfNegative val="0"/>
          <c:cat>
            <c:strRef>
              <c:extLst>
                <c:ext xmlns:c15="http://schemas.microsoft.com/office/drawing/2012/chart" uri="{02D57815-91ED-43cb-92C2-25804820EDAC}">
                  <c15:fullRef>
                    <c15:sqref>'23g'!$B$25:$K$26</c15:sqref>
                  </c15:fullRef>
                </c:ext>
              </c:extLst>
              <c:f>'23g'!$C$25:$K$26</c:f>
              <c:strCache>
                <c:ptCount val="9"/>
                <c:pt idx="0">
                  <c:v>0-4</c:v>
                </c:pt>
                <c:pt idx="1">
                  <c:v> 5-9</c:v>
                </c:pt>
                <c:pt idx="2">
                  <c:v> 10-14</c:v>
                </c:pt>
                <c:pt idx="3">
                  <c:v>15-24</c:v>
                </c:pt>
                <c:pt idx="4">
                  <c:v>25-34</c:v>
                </c:pt>
                <c:pt idx="5">
                  <c:v>35-44</c:v>
                </c:pt>
                <c:pt idx="6">
                  <c:v>45-54</c:v>
                </c:pt>
                <c:pt idx="7">
                  <c:v>55-64</c:v>
                </c:pt>
                <c:pt idx="8">
                  <c:v>65 +</c:v>
                </c:pt>
              </c:strCache>
            </c:strRef>
          </c:cat>
          <c:val>
            <c:numRef>
              <c:extLst>
                <c:ext xmlns:c15="http://schemas.microsoft.com/office/drawing/2012/chart" uri="{02D57815-91ED-43cb-92C2-25804820EDAC}">
                  <c15:fullRef>
                    <c15:sqref>'23g'!$B$28:$K$28</c15:sqref>
                  </c15:fullRef>
                </c:ext>
              </c:extLst>
              <c:f>'23g'!$C$28:$K$28</c:f>
              <c:numCache>
                <c:formatCode>0.0</c:formatCode>
                <c:ptCount val="9"/>
                <c:pt idx="0">
                  <c:v>51.111685625646331</c:v>
                </c:pt>
                <c:pt idx="1">
                  <c:v>50.953320184089414</c:v>
                </c:pt>
                <c:pt idx="2">
                  <c:v>50.644841269841265</c:v>
                </c:pt>
                <c:pt idx="3">
                  <c:v>39.381865173379282</c:v>
                </c:pt>
                <c:pt idx="4">
                  <c:v>38.770610355799832</c:v>
                </c:pt>
                <c:pt idx="5">
                  <c:v>48.525551277563878</c:v>
                </c:pt>
                <c:pt idx="6">
                  <c:v>50.349650349650354</c:v>
                </c:pt>
                <c:pt idx="7">
                  <c:v>48.664860681114554</c:v>
                </c:pt>
                <c:pt idx="8">
                  <c:v>47.89165591824586</c:v>
                </c:pt>
              </c:numCache>
            </c:numRef>
          </c:val>
          <c:extLst xmlns:c16r2="http://schemas.microsoft.com/office/drawing/2015/06/chart">
            <c:ext xmlns:c16="http://schemas.microsoft.com/office/drawing/2014/chart" uri="{C3380CC4-5D6E-409C-BE32-E72D297353CC}">
              <c16:uniqueId val="{00000002-863F-4A5E-8FFE-530EBEE371E7}"/>
            </c:ext>
          </c:extLst>
        </c:ser>
        <c:dLbls>
          <c:showLegendKey val="0"/>
          <c:showVal val="0"/>
          <c:showCatName val="0"/>
          <c:showSerName val="0"/>
          <c:showPercent val="0"/>
          <c:showBubbleSize val="0"/>
        </c:dLbls>
        <c:gapWidth val="150"/>
        <c:overlap val="100"/>
        <c:axId val="425188360"/>
        <c:axId val="425191104"/>
        <c:extLst xmlns:c16r2="http://schemas.microsoft.com/office/drawing/2015/06/chart"/>
      </c:barChart>
      <c:catAx>
        <c:axId val="4251883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5191104"/>
        <c:crosses val="autoZero"/>
        <c:auto val="1"/>
        <c:lblAlgn val="ctr"/>
        <c:lblOffset val="100"/>
        <c:noMultiLvlLbl val="0"/>
      </c:catAx>
      <c:valAx>
        <c:axId val="425191104"/>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5188360"/>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0"/>
    <c:plotArea>
      <c:layout>
        <c:manualLayout>
          <c:layoutTarget val="inner"/>
          <c:xMode val="edge"/>
          <c:yMode val="edge"/>
          <c:x val="6.1196850393700784E-2"/>
          <c:y val="4.9621392681039857E-2"/>
          <c:w val="0.90506692913385756"/>
          <c:h val="0.78690935334424927"/>
        </c:manualLayout>
      </c:layout>
      <c:lineChart>
        <c:grouping val="standard"/>
        <c:varyColors val="0"/>
        <c:ser>
          <c:idx val="0"/>
          <c:order val="0"/>
          <c:tx>
            <c:strRef>
              <c:f>'3gr'!$P$2</c:f>
              <c:strCache>
                <c:ptCount val="1"/>
                <c:pt idx="0">
                  <c:v>Women</c:v>
                </c:pt>
              </c:strCache>
            </c:strRef>
          </c:tx>
          <c:spPr>
            <a:ln>
              <a:solidFill>
                <a:schemeClr val="accent6">
                  <a:lumMod val="75000"/>
                </a:schemeClr>
              </a:solidFill>
            </a:ln>
          </c:spPr>
          <c:marker>
            <c:symbol val="none"/>
          </c:marker>
          <c:dLbls>
            <c:dLbl>
              <c:idx val="0"/>
              <c:layout>
                <c:manualLayout>
                  <c:x val="-4.4444482296152762E-2"/>
                  <c:y val="-5.0494781984814031E-2"/>
                </c:manualLayout>
              </c:layout>
              <c:spPr>
                <a:noFill/>
                <a:ln w="25400">
                  <a:noFill/>
                </a:ln>
              </c:spPr>
              <c:txPr>
                <a:bodyPr/>
                <a:lstStyle/>
                <a:p>
                  <a:pPr>
                    <a:defRPr sz="800" b="0" i="0" u="none" strike="noStrike" baseline="0">
                      <a:solidFill>
                        <a:srgbClr val="000000"/>
                      </a:solidFill>
                      <a:latin typeface="Calibri"/>
                      <a:ea typeface="Calibri"/>
                      <a:cs typeface="Calibri"/>
                    </a:defRPr>
                  </a:pPr>
                  <a:endParaRPr lang="en-US"/>
                </a:p>
              </c:txPr>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CAFB-40FA-AFE3-44099D5B9A95}"/>
                </c:ext>
                <c:ext xmlns:c15="http://schemas.microsoft.com/office/drawing/2012/chart" uri="{CE6537A1-D6FC-4f65-9D91-7224C49458BB}"/>
              </c:extLst>
            </c:dLbl>
            <c:dLbl>
              <c:idx val="1"/>
              <c:delete val="1"/>
              <c:extLst xmlns:c16r2="http://schemas.microsoft.com/office/drawing/2015/06/chart">
                <c:ext xmlns:c16="http://schemas.microsoft.com/office/drawing/2014/chart" uri="{C3380CC4-5D6E-409C-BE32-E72D297353CC}">
                  <c16:uniqueId val="{00000001-CAFB-40FA-AFE3-44099D5B9A95}"/>
                </c:ext>
                <c:ext xmlns:c15="http://schemas.microsoft.com/office/drawing/2012/chart" uri="{CE6537A1-D6FC-4f65-9D91-7224C49458BB}"/>
              </c:extLst>
            </c:dLbl>
            <c:dLbl>
              <c:idx val="2"/>
              <c:delete val="1"/>
              <c:extLst xmlns:c16r2="http://schemas.microsoft.com/office/drawing/2015/06/chart">
                <c:ext xmlns:c16="http://schemas.microsoft.com/office/drawing/2014/chart" uri="{C3380CC4-5D6E-409C-BE32-E72D297353CC}">
                  <c16:uniqueId val="{00000002-CAFB-40FA-AFE3-44099D5B9A95}"/>
                </c:ext>
                <c:ext xmlns:c15="http://schemas.microsoft.com/office/drawing/2012/chart" uri="{CE6537A1-D6FC-4f65-9D91-7224C49458BB}"/>
              </c:extLst>
            </c:dLbl>
            <c:dLbl>
              <c:idx val="3"/>
              <c:delete val="1"/>
              <c:extLst xmlns:c16r2="http://schemas.microsoft.com/office/drawing/2015/06/chart">
                <c:ext xmlns:c16="http://schemas.microsoft.com/office/drawing/2014/chart" uri="{C3380CC4-5D6E-409C-BE32-E72D297353CC}">
                  <c16:uniqueId val="{00000003-CAFB-40FA-AFE3-44099D5B9A95}"/>
                </c:ext>
                <c:ext xmlns:c15="http://schemas.microsoft.com/office/drawing/2012/chart" uri="{CE6537A1-D6FC-4f65-9D91-7224C49458BB}"/>
              </c:extLst>
            </c:dLbl>
            <c:dLbl>
              <c:idx val="4"/>
              <c:delete val="1"/>
              <c:extLst xmlns:c16r2="http://schemas.microsoft.com/office/drawing/2015/06/chart">
                <c:ext xmlns:c16="http://schemas.microsoft.com/office/drawing/2014/chart" uri="{C3380CC4-5D6E-409C-BE32-E72D297353CC}">
                  <c16:uniqueId val="{00000004-CAFB-40FA-AFE3-44099D5B9A95}"/>
                </c:ext>
                <c:ext xmlns:c15="http://schemas.microsoft.com/office/drawing/2012/chart" uri="{CE6537A1-D6FC-4f65-9D91-7224C49458BB}"/>
              </c:extLst>
            </c:dLbl>
            <c:dLbl>
              <c:idx val="5"/>
              <c:delete val="1"/>
              <c:extLst xmlns:c16r2="http://schemas.microsoft.com/office/drawing/2015/06/chart">
                <c:ext xmlns:c16="http://schemas.microsoft.com/office/drawing/2014/chart" uri="{C3380CC4-5D6E-409C-BE32-E72D297353CC}">
                  <c16:uniqueId val="{00000005-CAFB-40FA-AFE3-44099D5B9A95}"/>
                </c:ext>
                <c:ext xmlns:c15="http://schemas.microsoft.com/office/drawing/2012/chart" uri="{CE6537A1-D6FC-4f65-9D91-7224C49458BB}"/>
              </c:extLst>
            </c:dLbl>
            <c:dLbl>
              <c:idx val="6"/>
              <c:delete val="1"/>
              <c:extLst xmlns:c16r2="http://schemas.microsoft.com/office/drawing/2015/06/chart">
                <c:ext xmlns:c16="http://schemas.microsoft.com/office/drawing/2014/chart" uri="{C3380CC4-5D6E-409C-BE32-E72D297353CC}">
                  <c16:uniqueId val="{00000006-CAFB-40FA-AFE3-44099D5B9A95}"/>
                </c:ext>
                <c:ext xmlns:c15="http://schemas.microsoft.com/office/drawing/2012/chart" uri="{CE6537A1-D6FC-4f65-9D91-7224C49458BB}"/>
              </c:extLst>
            </c:dLbl>
            <c:dLbl>
              <c:idx val="7"/>
              <c:delete val="1"/>
              <c:extLst xmlns:c16r2="http://schemas.microsoft.com/office/drawing/2015/06/chart">
                <c:ext xmlns:c16="http://schemas.microsoft.com/office/drawing/2014/chart" uri="{C3380CC4-5D6E-409C-BE32-E72D297353CC}">
                  <c16:uniqueId val="{00000007-CAFB-40FA-AFE3-44099D5B9A95}"/>
                </c:ext>
                <c:ext xmlns:c15="http://schemas.microsoft.com/office/drawing/2012/chart" uri="{CE6537A1-D6FC-4f65-9D91-7224C49458BB}"/>
              </c:extLst>
            </c:dLbl>
            <c:dLbl>
              <c:idx val="8"/>
              <c:delete val="1"/>
              <c:extLst xmlns:c16r2="http://schemas.microsoft.com/office/drawing/2015/06/chart">
                <c:ext xmlns:c16="http://schemas.microsoft.com/office/drawing/2014/chart" uri="{C3380CC4-5D6E-409C-BE32-E72D297353CC}">
                  <c16:uniqueId val="{00000008-CAFB-40FA-AFE3-44099D5B9A95}"/>
                </c:ext>
                <c:ext xmlns:c15="http://schemas.microsoft.com/office/drawing/2012/chart" uri="{CE6537A1-D6FC-4f65-9D91-7224C49458BB}"/>
              </c:extLst>
            </c:dLbl>
            <c:dLbl>
              <c:idx val="9"/>
              <c:delete val="1"/>
              <c:extLst xmlns:c16r2="http://schemas.microsoft.com/office/drawing/2015/06/chart">
                <c:ext xmlns:c16="http://schemas.microsoft.com/office/drawing/2014/chart" uri="{C3380CC4-5D6E-409C-BE32-E72D297353CC}">
                  <c16:uniqueId val="{00000009-CAFB-40FA-AFE3-44099D5B9A95}"/>
                </c:ext>
                <c:ext xmlns:c15="http://schemas.microsoft.com/office/drawing/2012/chart" uri="{CE6537A1-D6FC-4f65-9D91-7224C49458BB}"/>
              </c:extLst>
            </c:dLbl>
            <c:dLbl>
              <c:idx val="10"/>
              <c:layout>
                <c:manualLayout>
                  <c:x val="-5.1376596842330056E-2"/>
                  <c:y val="-4.4797399352236672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A-CAFB-40FA-AFE3-44099D5B9A95}"/>
                </c:ext>
                <c:ext xmlns:c15="http://schemas.microsoft.com/office/drawing/2012/chart" uri="{CE6537A1-D6FC-4f65-9D91-7224C49458BB}"/>
              </c:extLst>
            </c:dLbl>
            <c:spPr>
              <a:noFill/>
              <a:ln w="25400">
                <a:noFill/>
              </a:ln>
            </c:spPr>
            <c:txPr>
              <a:bodyPr wrap="square" lIns="38100" tIns="19050" rIns="38100" bIns="19050" anchor="ctr">
                <a:spAutoFit/>
              </a:bodyPr>
              <a:lstStyle/>
              <a:p>
                <a:pPr>
                  <a:defRPr sz="800" b="0" i="0" u="none" strike="noStrike" baseline="0">
                    <a:solidFill>
                      <a:srgbClr val="000000"/>
                    </a:solidFill>
                    <a:latin typeface="Calibri"/>
                    <a:ea typeface="Calibri"/>
                    <a:cs typeface="Calibri"/>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'3gr'!$O$3:$O$13</c:f>
              <c:strCache>
                <c:ptCount val="11"/>
                <c:pt idx="0">
                  <c:v>1921</c:v>
                </c:pt>
                <c:pt idx="1">
                  <c:v>1931</c:v>
                </c:pt>
                <c:pt idx="2">
                  <c:v>1948</c:v>
                </c:pt>
                <c:pt idx="3">
                  <c:v>1953</c:v>
                </c:pt>
                <c:pt idx="4">
                  <c:v>1961</c:v>
                </c:pt>
                <c:pt idx="5">
                  <c:v>1971</c:v>
                </c:pt>
                <c:pt idx="6">
                  <c:v>1981</c:v>
                </c:pt>
                <c:pt idx="7">
                  <c:v>1991</c:v>
                </c:pt>
                <c:pt idx="8">
                  <c:v>2002</c:v>
                </c:pt>
                <c:pt idx="9">
                  <c:v>2011</c:v>
                </c:pt>
                <c:pt idx="10">
                  <c:v>2019 1</c:v>
                </c:pt>
              </c:strCache>
            </c:strRef>
          </c:cat>
          <c:val>
            <c:numRef>
              <c:f>'3gr'!$P$3:$P$13</c:f>
              <c:numCache>
                <c:formatCode>0.0</c:formatCode>
                <c:ptCount val="11"/>
                <c:pt idx="0">
                  <c:v>28.3</c:v>
                </c:pt>
                <c:pt idx="1">
                  <c:v>27.9</c:v>
                </c:pt>
                <c:pt idx="2">
                  <c:v>30.2</c:v>
                </c:pt>
                <c:pt idx="3">
                  <c:v>30.8</c:v>
                </c:pt>
                <c:pt idx="4">
                  <c:v>32.1</c:v>
                </c:pt>
                <c:pt idx="5">
                  <c:v>34.5</c:v>
                </c:pt>
                <c:pt idx="6">
                  <c:v>36.299999999999997</c:v>
                </c:pt>
                <c:pt idx="7">
                  <c:v>38</c:v>
                </c:pt>
                <c:pt idx="8">
                  <c:v>41.5</c:v>
                </c:pt>
                <c:pt idx="9">
                  <c:v>43.5</c:v>
                </c:pt>
                <c:pt idx="10">
                  <c:v>44.7</c:v>
                </c:pt>
              </c:numCache>
            </c:numRef>
          </c:val>
          <c:smooth val="0"/>
          <c:extLst xmlns:c16r2="http://schemas.microsoft.com/office/drawing/2015/06/chart">
            <c:ext xmlns:c16="http://schemas.microsoft.com/office/drawing/2014/chart" uri="{C3380CC4-5D6E-409C-BE32-E72D297353CC}">
              <c16:uniqueId val="{0000000B-CAFB-40FA-AFE3-44099D5B9A95}"/>
            </c:ext>
          </c:extLst>
        </c:ser>
        <c:ser>
          <c:idx val="1"/>
          <c:order val="1"/>
          <c:tx>
            <c:strRef>
              <c:f>'3gr'!$Q$2</c:f>
              <c:strCache>
                <c:ptCount val="1"/>
                <c:pt idx="0">
                  <c:v>Men</c:v>
                </c:pt>
              </c:strCache>
            </c:strRef>
          </c:tx>
          <c:spPr>
            <a:ln>
              <a:solidFill>
                <a:srgbClr val="77933C"/>
              </a:solidFill>
            </a:ln>
          </c:spPr>
          <c:marker>
            <c:symbol val="none"/>
          </c:marker>
          <c:dLbls>
            <c:dLbl>
              <c:idx val="0"/>
              <c:layout>
                <c:manualLayout>
                  <c:x val="-3.6479938748365602E-2"/>
                  <c:y val="4.9885960636137178E-2"/>
                </c:manualLayout>
              </c:layout>
              <c:spPr>
                <a:noFill/>
                <a:ln w="25400">
                  <a:noFill/>
                </a:ln>
              </c:spPr>
              <c:txPr>
                <a:bodyPr/>
                <a:lstStyle/>
                <a:p>
                  <a:pPr>
                    <a:defRPr sz="800" b="0" i="0" u="none" strike="noStrike" baseline="0">
                      <a:solidFill>
                        <a:srgbClr val="000000"/>
                      </a:solidFill>
                      <a:latin typeface="Calibri"/>
                      <a:ea typeface="Calibri"/>
                      <a:cs typeface="Calibri"/>
                    </a:defRPr>
                  </a:pPr>
                  <a:endParaRPr lang="en-US"/>
                </a:p>
              </c:txPr>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C-CAFB-40FA-AFE3-44099D5B9A95}"/>
                </c:ext>
                <c:ext xmlns:c15="http://schemas.microsoft.com/office/drawing/2012/chart" uri="{CE6537A1-D6FC-4f65-9D91-7224C49458BB}"/>
              </c:extLst>
            </c:dLbl>
            <c:dLbl>
              <c:idx val="1"/>
              <c:delete val="1"/>
              <c:extLst xmlns:c16r2="http://schemas.microsoft.com/office/drawing/2015/06/chart">
                <c:ext xmlns:c16="http://schemas.microsoft.com/office/drawing/2014/chart" uri="{C3380CC4-5D6E-409C-BE32-E72D297353CC}">
                  <c16:uniqueId val="{0000000D-CAFB-40FA-AFE3-44099D5B9A95}"/>
                </c:ext>
                <c:ext xmlns:c15="http://schemas.microsoft.com/office/drawing/2012/chart" uri="{CE6537A1-D6FC-4f65-9D91-7224C49458BB}"/>
              </c:extLst>
            </c:dLbl>
            <c:dLbl>
              <c:idx val="2"/>
              <c:delete val="1"/>
              <c:extLst xmlns:c16r2="http://schemas.microsoft.com/office/drawing/2015/06/chart">
                <c:ext xmlns:c16="http://schemas.microsoft.com/office/drawing/2014/chart" uri="{C3380CC4-5D6E-409C-BE32-E72D297353CC}">
                  <c16:uniqueId val="{0000000E-CAFB-40FA-AFE3-44099D5B9A95}"/>
                </c:ext>
                <c:ext xmlns:c15="http://schemas.microsoft.com/office/drawing/2012/chart" uri="{CE6537A1-D6FC-4f65-9D91-7224C49458BB}"/>
              </c:extLst>
            </c:dLbl>
            <c:dLbl>
              <c:idx val="3"/>
              <c:delete val="1"/>
              <c:extLst xmlns:c16r2="http://schemas.microsoft.com/office/drawing/2015/06/chart">
                <c:ext xmlns:c16="http://schemas.microsoft.com/office/drawing/2014/chart" uri="{C3380CC4-5D6E-409C-BE32-E72D297353CC}">
                  <c16:uniqueId val="{0000000F-CAFB-40FA-AFE3-44099D5B9A95}"/>
                </c:ext>
                <c:ext xmlns:c15="http://schemas.microsoft.com/office/drawing/2012/chart" uri="{CE6537A1-D6FC-4f65-9D91-7224C49458BB}"/>
              </c:extLst>
            </c:dLbl>
            <c:dLbl>
              <c:idx val="4"/>
              <c:delete val="1"/>
              <c:extLst xmlns:c16r2="http://schemas.microsoft.com/office/drawing/2015/06/chart">
                <c:ext xmlns:c16="http://schemas.microsoft.com/office/drawing/2014/chart" uri="{C3380CC4-5D6E-409C-BE32-E72D297353CC}">
                  <c16:uniqueId val="{00000010-CAFB-40FA-AFE3-44099D5B9A95}"/>
                </c:ext>
                <c:ext xmlns:c15="http://schemas.microsoft.com/office/drawing/2012/chart" uri="{CE6537A1-D6FC-4f65-9D91-7224C49458BB}"/>
              </c:extLst>
            </c:dLbl>
            <c:dLbl>
              <c:idx val="5"/>
              <c:delete val="1"/>
              <c:extLst xmlns:c16r2="http://schemas.microsoft.com/office/drawing/2015/06/chart">
                <c:ext xmlns:c16="http://schemas.microsoft.com/office/drawing/2014/chart" uri="{C3380CC4-5D6E-409C-BE32-E72D297353CC}">
                  <c16:uniqueId val="{00000011-CAFB-40FA-AFE3-44099D5B9A95}"/>
                </c:ext>
                <c:ext xmlns:c15="http://schemas.microsoft.com/office/drawing/2012/chart" uri="{CE6537A1-D6FC-4f65-9D91-7224C49458BB}"/>
              </c:extLst>
            </c:dLbl>
            <c:dLbl>
              <c:idx val="6"/>
              <c:delete val="1"/>
              <c:extLst xmlns:c16r2="http://schemas.microsoft.com/office/drawing/2015/06/chart">
                <c:ext xmlns:c16="http://schemas.microsoft.com/office/drawing/2014/chart" uri="{C3380CC4-5D6E-409C-BE32-E72D297353CC}">
                  <c16:uniqueId val="{00000012-CAFB-40FA-AFE3-44099D5B9A95}"/>
                </c:ext>
                <c:ext xmlns:c15="http://schemas.microsoft.com/office/drawing/2012/chart" uri="{CE6537A1-D6FC-4f65-9D91-7224C49458BB}"/>
              </c:extLst>
            </c:dLbl>
            <c:dLbl>
              <c:idx val="7"/>
              <c:delete val="1"/>
              <c:extLst xmlns:c16r2="http://schemas.microsoft.com/office/drawing/2015/06/chart">
                <c:ext xmlns:c16="http://schemas.microsoft.com/office/drawing/2014/chart" uri="{C3380CC4-5D6E-409C-BE32-E72D297353CC}">
                  <c16:uniqueId val="{00000013-CAFB-40FA-AFE3-44099D5B9A95}"/>
                </c:ext>
                <c:ext xmlns:c15="http://schemas.microsoft.com/office/drawing/2012/chart" uri="{CE6537A1-D6FC-4f65-9D91-7224C49458BB}"/>
              </c:extLst>
            </c:dLbl>
            <c:dLbl>
              <c:idx val="8"/>
              <c:delete val="1"/>
              <c:extLst xmlns:c16r2="http://schemas.microsoft.com/office/drawing/2015/06/chart">
                <c:ext xmlns:c16="http://schemas.microsoft.com/office/drawing/2014/chart" uri="{C3380CC4-5D6E-409C-BE32-E72D297353CC}">
                  <c16:uniqueId val="{00000014-CAFB-40FA-AFE3-44099D5B9A95}"/>
                </c:ext>
                <c:ext xmlns:c15="http://schemas.microsoft.com/office/drawing/2012/chart" uri="{CE6537A1-D6FC-4f65-9D91-7224C49458BB}"/>
              </c:extLst>
            </c:dLbl>
            <c:dLbl>
              <c:idx val="9"/>
              <c:delete val="1"/>
              <c:extLst xmlns:c16r2="http://schemas.microsoft.com/office/drawing/2015/06/chart">
                <c:ext xmlns:c16="http://schemas.microsoft.com/office/drawing/2014/chart" uri="{C3380CC4-5D6E-409C-BE32-E72D297353CC}">
                  <c16:uniqueId val="{00000015-CAFB-40FA-AFE3-44099D5B9A95}"/>
                </c:ext>
                <c:ext xmlns:c15="http://schemas.microsoft.com/office/drawing/2012/chart" uri="{CE6537A1-D6FC-4f65-9D91-7224C49458BB}"/>
              </c:extLst>
            </c:dLbl>
            <c:dLbl>
              <c:idx val="10"/>
              <c:layout>
                <c:manualLayout>
                  <c:x val="-5.4080628255084272E-2"/>
                  <c:y val="5.3756879222683948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6-CAFB-40FA-AFE3-44099D5B9A95}"/>
                </c:ext>
                <c:ext xmlns:c15="http://schemas.microsoft.com/office/drawing/2012/chart" uri="{CE6537A1-D6FC-4f65-9D91-7224C49458BB}"/>
              </c:extLst>
            </c:dLbl>
            <c:spPr>
              <a:noFill/>
              <a:ln w="25400">
                <a:noFill/>
              </a:ln>
            </c:spPr>
            <c:txPr>
              <a:bodyPr wrap="square" lIns="38100" tIns="19050" rIns="38100" bIns="19050" anchor="ctr">
                <a:spAutoFit/>
              </a:bodyPr>
              <a:lstStyle/>
              <a:p>
                <a:pPr>
                  <a:defRPr sz="800" b="0" i="0" u="none" strike="noStrike" baseline="0">
                    <a:solidFill>
                      <a:srgbClr val="000000"/>
                    </a:solidFill>
                    <a:latin typeface="Calibri"/>
                    <a:ea typeface="Calibri"/>
                    <a:cs typeface="Calibri"/>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'3gr'!$O$3:$O$13</c:f>
              <c:strCache>
                <c:ptCount val="11"/>
                <c:pt idx="0">
                  <c:v>1921</c:v>
                </c:pt>
                <c:pt idx="1">
                  <c:v>1931</c:v>
                </c:pt>
                <c:pt idx="2">
                  <c:v>1948</c:v>
                </c:pt>
                <c:pt idx="3">
                  <c:v>1953</c:v>
                </c:pt>
                <c:pt idx="4">
                  <c:v>1961</c:v>
                </c:pt>
                <c:pt idx="5">
                  <c:v>1971</c:v>
                </c:pt>
                <c:pt idx="6">
                  <c:v>1981</c:v>
                </c:pt>
                <c:pt idx="7">
                  <c:v>1991</c:v>
                </c:pt>
                <c:pt idx="8">
                  <c:v>2002</c:v>
                </c:pt>
                <c:pt idx="9">
                  <c:v>2011</c:v>
                </c:pt>
                <c:pt idx="10">
                  <c:v>2019 1</c:v>
                </c:pt>
              </c:strCache>
            </c:strRef>
          </c:cat>
          <c:val>
            <c:numRef>
              <c:f>'3gr'!$Q$3:$Q$13</c:f>
              <c:numCache>
                <c:formatCode>0.0</c:formatCode>
                <c:ptCount val="11"/>
                <c:pt idx="0">
                  <c:v>27.4</c:v>
                </c:pt>
                <c:pt idx="1">
                  <c:v>26.6</c:v>
                </c:pt>
                <c:pt idx="2">
                  <c:v>28.4</c:v>
                </c:pt>
                <c:pt idx="3">
                  <c:v>29</c:v>
                </c:pt>
                <c:pt idx="4">
                  <c:v>30.4</c:v>
                </c:pt>
                <c:pt idx="5">
                  <c:v>32.700000000000003</c:v>
                </c:pt>
                <c:pt idx="6">
                  <c:v>34.5</c:v>
                </c:pt>
                <c:pt idx="7">
                  <c:v>35.9</c:v>
                </c:pt>
                <c:pt idx="8">
                  <c:v>39</c:v>
                </c:pt>
                <c:pt idx="9">
                  <c:v>40.799999999999997</c:v>
                </c:pt>
                <c:pt idx="10">
                  <c:v>41.9</c:v>
                </c:pt>
              </c:numCache>
            </c:numRef>
          </c:val>
          <c:smooth val="0"/>
          <c:extLst xmlns:c16r2="http://schemas.microsoft.com/office/drawing/2015/06/chart">
            <c:ext xmlns:c16="http://schemas.microsoft.com/office/drawing/2014/chart" uri="{C3380CC4-5D6E-409C-BE32-E72D297353CC}">
              <c16:uniqueId val="{00000017-CAFB-40FA-AFE3-44099D5B9A95}"/>
            </c:ext>
          </c:extLst>
        </c:ser>
        <c:dLbls>
          <c:showLegendKey val="0"/>
          <c:showVal val="0"/>
          <c:showCatName val="0"/>
          <c:showSerName val="0"/>
          <c:showPercent val="0"/>
          <c:showBubbleSize val="0"/>
        </c:dLbls>
        <c:smooth val="0"/>
        <c:axId val="418791712"/>
        <c:axId val="418790536"/>
      </c:lineChart>
      <c:catAx>
        <c:axId val="418791712"/>
        <c:scaling>
          <c:orientation val="minMax"/>
        </c:scaling>
        <c:delete val="0"/>
        <c:axPos val="b"/>
        <c:numFmt formatCode="General" sourceLinked="1"/>
        <c:majorTickMark val="out"/>
        <c:minorTickMark val="none"/>
        <c:tickLblPos val="nextTo"/>
        <c:txPr>
          <a:bodyPr rot="0" vert="horz"/>
          <a:lstStyle/>
          <a:p>
            <a:pPr>
              <a:defRPr sz="800" b="0" i="0" u="none" strike="noStrike" baseline="0">
                <a:solidFill>
                  <a:srgbClr val="000000"/>
                </a:solidFill>
                <a:latin typeface="Calibri"/>
                <a:ea typeface="Calibri"/>
                <a:cs typeface="Calibri"/>
              </a:defRPr>
            </a:pPr>
            <a:endParaRPr lang="en-US"/>
          </a:p>
        </c:txPr>
        <c:crossAx val="418790536"/>
        <c:crosses val="autoZero"/>
        <c:auto val="1"/>
        <c:lblAlgn val="ctr"/>
        <c:lblOffset val="100"/>
        <c:noMultiLvlLbl val="0"/>
      </c:catAx>
      <c:valAx>
        <c:axId val="418790536"/>
        <c:scaling>
          <c:orientation val="minMax"/>
        </c:scaling>
        <c:delete val="0"/>
        <c:axPos val="l"/>
        <c:majorGridlines/>
        <c:numFmt formatCode="0" sourceLinked="0"/>
        <c:majorTickMark val="out"/>
        <c:minorTickMark val="none"/>
        <c:tickLblPos val="nextTo"/>
        <c:txPr>
          <a:bodyPr rot="0" vert="horz"/>
          <a:lstStyle/>
          <a:p>
            <a:pPr>
              <a:defRPr sz="800" b="0" i="0" u="none" strike="noStrike" baseline="0">
                <a:solidFill>
                  <a:srgbClr val="000000"/>
                </a:solidFill>
                <a:latin typeface="Calibri"/>
                <a:ea typeface="Calibri"/>
                <a:cs typeface="Calibri"/>
              </a:defRPr>
            </a:pPr>
            <a:endParaRPr lang="en-US"/>
          </a:p>
        </c:txPr>
        <c:crossAx val="418791712"/>
        <c:crosses val="autoZero"/>
        <c:crossBetween val="between"/>
      </c:valAx>
    </c:plotArea>
    <c:legend>
      <c:legendPos val="b"/>
      <c:layout>
        <c:manualLayout>
          <c:xMode val="edge"/>
          <c:yMode val="edge"/>
          <c:x val="0.34992040140601122"/>
          <c:y val="0.91451351082509758"/>
          <c:w val="0.32179123557415212"/>
          <c:h val="8.100674923967878E-2"/>
        </c:manualLayout>
      </c:layout>
      <c:overlay val="0"/>
      <c:txPr>
        <a:bodyPr/>
        <a:lstStyle/>
        <a:p>
          <a:pPr>
            <a:defRPr sz="1000" b="0" i="0" u="none" strike="noStrike" baseline="0">
              <a:solidFill>
                <a:srgbClr val="000000"/>
              </a:solidFill>
              <a:latin typeface="Calibri"/>
              <a:ea typeface="Calibri"/>
              <a:cs typeface="Calibri"/>
            </a:defRPr>
          </a:pPr>
          <a:endParaRPr lang="en-US"/>
        </a:p>
      </c:txPr>
    </c:legend>
    <c:plotVisOnly val="1"/>
    <c:dispBlanksAs val="gap"/>
    <c:showDLblsOverMax val="0"/>
  </c:chart>
  <c:spPr>
    <a:ln>
      <a:gradFill>
        <a:gsLst>
          <a:gs pos="0">
            <a:schemeClr val="bg1"/>
          </a:gs>
          <a:gs pos="50000">
            <a:schemeClr val="accent1">
              <a:tint val="44500"/>
              <a:satMod val="160000"/>
            </a:schemeClr>
          </a:gs>
          <a:gs pos="100000">
            <a:schemeClr val="accent1">
              <a:tint val="23500"/>
              <a:satMod val="160000"/>
            </a:schemeClr>
          </a:gs>
        </a:gsLst>
        <a:lin ang="5400000" scaled="0"/>
      </a:gradFill>
    </a:ln>
  </c:spPr>
  <c:txPr>
    <a:bodyPr/>
    <a:lstStyle/>
    <a:p>
      <a:pPr>
        <a:defRPr sz="800" b="0" i="0" u="none" strike="noStrike" baseline="0">
          <a:solidFill>
            <a:srgbClr val="000000"/>
          </a:solidFill>
          <a:latin typeface="Calibri"/>
          <a:ea typeface="Calibri"/>
          <a:cs typeface="Calibri"/>
        </a:defRPr>
      </a:pPr>
      <a:endParaRPr lang="en-US"/>
    </a:p>
  </c:txPr>
  <c:printSettings>
    <c:headerFooter/>
    <c:pageMargins b="0.75000000000000189" l="0.70000000000000062" r="0.70000000000000062" t="0.75000000000000189"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'5gr'!$B$7</c:f>
              <c:strCache>
                <c:ptCount val="1"/>
                <c:pt idx="0">
                  <c:v>Жене</c:v>
                </c:pt>
              </c:strCache>
            </c:strRef>
          </c:tx>
          <c:spPr>
            <a:solidFill>
              <a:srgbClr val="FFC000"/>
            </a:solidFill>
            <a:ln>
              <a:noFill/>
            </a:ln>
            <a:effectLst/>
          </c:spPr>
          <c:invertIfNegative val="0"/>
          <c:cat>
            <c:strRef>
              <c:f>'5gr'!$A$8:$A$23</c:f>
              <c:strCache>
                <c:ptCount val="16"/>
                <c:pt idx="0">
                  <c:v>0 – 4 </c:v>
                </c:pt>
                <c:pt idx="1">
                  <c:v>5 – 9</c:v>
                </c:pt>
                <c:pt idx="2">
                  <c:v>10 - 14</c:v>
                </c:pt>
                <c:pt idx="3">
                  <c:v>15 - 19</c:v>
                </c:pt>
                <c:pt idx="4">
                  <c:v>20 - 24</c:v>
                </c:pt>
                <c:pt idx="5">
                  <c:v>25 - 29</c:v>
                </c:pt>
                <c:pt idx="6">
                  <c:v>30 - 34</c:v>
                </c:pt>
                <c:pt idx="7">
                  <c:v>35 - 39</c:v>
                </c:pt>
                <c:pt idx="8">
                  <c:v>40 - 44</c:v>
                </c:pt>
                <c:pt idx="9">
                  <c:v>45 - 49</c:v>
                </c:pt>
                <c:pt idx="10">
                  <c:v>50 - 54</c:v>
                </c:pt>
                <c:pt idx="11">
                  <c:v>55 - 59</c:v>
                </c:pt>
                <c:pt idx="12">
                  <c:v>60 - 64</c:v>
                </c:pt>
                <c:pt idx="13">
                  <c:v>65 - 69</c:v>
                </c:pt>
                <c:pt idx="14">
                  <c:v>70 - 74</c:v>
                </c:pt>
                <c:pt idx="15">
                  <c:v>75 +</c:v>
                </c:pt>
              </c:strCache>
            </c:strRef>
          </c:cat>
          <c:val>
            <c:numRef>
              <c:f>'5gr'!$B$8:$B$23</c:f>
              <c:numCache>
                <c:formatCode>General</c:formatCode>
                <c:ptCount val="16"/>
                <c:pt idx="0">
                  <c:v>-3.6034953058541026</c:v>
                </c:pt>
                <c:pt idx="1">
                  <c:v>-3.7013258773140523</c:v>
                </c:pt>
                <c:pt idx="2">
                  <c:v>-3.8200819805941664</c:v>
                </c:pt>
                <c:pt idx="3">
                  <c:v>-3.976771175599346</c:v>
                </c:pt>
                <c:pt idx="4">
                  <c:v>-4.6650876052583934</c:v>
                </c:pt>
                <c:pt idx="5">
                  <c:v>-5.842052304925069</c:v>
                </c:pt>
                <c:pt idx="6">
                  <c:v>-6.4994701833432771</c:v>
                </c:pt>
                <c:pt idx="7">
                  <c:v>-6.4837686140767987</c:v>
                </c:pt>
                <c:pt idx="8">
                  <c:v>-6.1610701999649757</c:v>
                </c:pt>
                <c:pt idx="9">
                  <c:v>-6.5193568589737874</c:v>
                </c:pt>
                <c:pt idx="10">
                  <c:v>-6.6906197222395365</c:v>
                </c:pt>
                <c:pt idx="11">
                  <c:v>-7.0336500360631504</c:v>
                </c:pt>
                <c:pt idx="12">
                  <c:v>-7.0480159330857886</c:v>
                </c:pt>
                <c:pt idx="13">
                  <c:v>-6.6921631657213068</c:v>
                </c:pt>
                <c:pt idx="14">
                  <c:v>-6.0345078344597498</c:v>
                </c:pt>
                <c:pt idx="15">
                  <c:v>-15.228563202526498</c:v>
                </c:pt>
              </c:numCache>
            </c:numRef>
          </c:val>
          <c:extLst xmlns:c16r2="http://schemas.microsoft.com/office/drawing/2015/06/chart">
            <c:ext xmlns:c16="http://schemas.microsoft.com/office/drawing/2014/chart" uri="{C3380CC4-5D6E-409C-BE32-E72D297353CC}">
              <c16:uniqueId val="{00000000-A04C-4501-910C-E92C218C1912}"/>
            </c:ext>
          </c:extLst>
        </c:ser>
        <c:ser>
          <c:idx val="1"/>
          <c:order val="1"/>
          <c:tx>
            <c:strRef>
              <c:f>'5gr'!$C$7</c:f>
              <c:strCache>
                <c:ptCount val="1"/>
                <c:pt idx="0">
                  <c:v>Мушкарци </c:v>
                </c:pt>
              </c:strCache>
            </c:strRef>
          </c:tx>
          <c:spPr>
            <a:solidFill>
              <a:srgbClr val="77933C"/>
            </a:solidFill>
            <a:ln>
              <a:noFill/>
            </a:ln>
            <a:effectLst/>
          </c:spPr>
          <c:invertIfNegative val="0"/>
          <c:cat>
            <c:strRef>
              <c:f>'5gr'!$A$8:$A$23</c:f>
              <c:strCache>
                <c:ptCount val="16"/>
                <c:pt idx="0">
                  <c:v>0 – 4 </c:v>
                </c:pt>
                <c:pt idx="1">
                  <c:v>5 – 9</c:v>
                </c:pt>
                <c:pt idx="2">
                  <c:v>10 - 14</c:v>
                </c:pt>
                <c:pt idx="3">
                  <c:v>15 - 19</c:v>
                </c:pt>
                <c:pt idx="4">
                  <c:v>20 - 24</c:v>
                </c:pt>
                <c:pt idx="5">
                  <c:v>25 - 29</c:v>
                </c:pt>
                <c:pt idx="6">
                  <c:v>30 - 34</c:v>
                </c:pt>
                <c:pt idx="7">
                  <c:v>35 - 39</c:v>
                </c:pt>
                <c:pt idx="8">
                  <c:v>40 - 44</c:v>
                </c:pt>
                <c:pt idx="9">
                  <c:v>45 - 49</c:v>
                </c:pt>
                <c:pt idx="10">
                  <c:v>50 - 54</c:v>
                </c:pt>
                <c:pt idx="11">
                  <c:v>55 - 59</c:v>
                </c:pt>
                <c:pt idx="12">
                  <c:v>60 - 64</c:v>
                </c:pt>
                <c:pt idx="13">
                  <c:v>65 - 69</c:v>
                </c:pt>
                <c:pt idx="14">
                  <c:v>70 - 74</c:v>
                </c:pt>
                <c:pt idx="15">
                  <c:v>75 +</c:v>
                </c:pt>
              </c:strCache>
            </c:strRef>
          </c:cat>
          <c:val>
            <c:numRef>
              <c:f>'5gr'!$C$8:$C$23</c:f>
              <c:numCache>
                <c:formatCode>General</c:formatCode>
                <c:ptCount val="16"/>
                <c:pt idx="0">
                  <c:v>4.0528250881183121</c:v>
                </c:pt>
                <c:pt idx="1">
                  <c:v>4.1480102750620826</c:v>
                </c:pt>
                <c:pt idx="2">
                  <c:v>4.3263835801595709</c:v>
                </c:pt>
                <c:pt idx="3">
                  <c:v>4.5029209222232245</c:v>
                </c:pt>
                <c:pt idx="4">
                  <c:v>5.1344288967919711</c:v>
                </c:pt>
                <c:pt idx="5">
                  <c:v>6.2407232428171904</c:v>
                </c:pt>
                <c:pt idx="6">
                  <c:v>6.9620351333684702</c:v>
                </c:pt>
                <c:pt idx="7">
                  <c:v>7.00654140967141</c:v>
                </c:pt>
                <c:pt idx="8">
                  <c:v>6.686039242127122</c:v>
                </c:pt>
                <c:pt idx="9">
                  <c:v>7.0690907709620294</c:v>
                </c:pt>
                <c:pt idx="10">
                  <c:v>7.1523105436508123</c:v>
                </c:pt>
                <c:pt idx="11">
                  <c:v>7.469330712337829</c:v>
                </c:pt>
                <c:pt idx="12">
                  <c:v>7.2752567578475551</c:v>
                </c:pt>
                <c:pt idx="13">
                  <c:v>6.4637610968929486</c:v>
                </c:pt>
                <c:pt idx="14">
                  <c:v>5.3526236070026165</c:v>
                </c:pt>
                <c:pt idx="15">
                  <c:v>10.157718720966855</c:v>
                </c:pt>
              </c:numCache>
            </c:numRef>
          </c:val>
          <c:extLst xmlns:c16r2="http://schemas.microsoft.com/office/drawing/2015/06/chart">
            <c:ext xmlns:c16="http://schemas.microsoft.com/office/drawing/2014/chart" uri="{C3380CC4-5D6E-409C-BE32-E72D297353CC}">
              <c16:uniqueId val="{00000001-A04C-4501-910C-E92C218C1912}"/>
            </c:ext>
          </c:extLst>
        </c:ser>
        <c:dLbls>
          <c:showLegendKey val="0"/>
          <c:showVal val="0"/>
          <c:showCatName val="0"/>
          <c:showSerName val="0"/>
          <c:showPercent val="0"/>
          <c:showBubbleSize val="0"/>
        </c:dLbls>
        <c:gapWidth val="0"/>
        <c:overlap val="100"/>
        <c:axId val="418786224"/>
        <c:axId val="418786616"/>
      </c:barChart>
      <c:catAx>
        <c:axId val="41878622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418786616"/>
        <c:crosses val="autoZero"/>
        <c:auto val="1"/>
        <c:lblAlgn val="ctr"/>
        <c:lblOffset val="100"/>
        <c:noMultiLvlLbl val="0"/>
      </c:catAx>
      <c:valAx>
        <c:axId val="418786616"/>
        <c:scaling>
          <c:orientation val="minMax"/>
          <c:max val="16"/>
          <c:min val="-16"/>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18786224"/>
        <c:crosses val="autoZero"/>
        <c:crossBetween val="between"/>
        <c:majorUnit val="4"/>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spPr>
            <a:solidFill>
              <a:srgbClr val="FFC000"/>
            </a:solidFill>
            <a:ln>
              <a:noFill/>
            </a:ln>
            <a:effectLst/>
          </c:spPr>
          <c:invertIfNegative val="0"/>
          <c:val>
            <c:numRef>
              <c:f>'5gr'!#REF!</c:f>
              <c:numCache>
                <c:formatCode>General</c:formatCode>
                <c:ptCount val="1"/>
                <c:pt idx="0">
                  <c:v>1</c:v>
                </c:pt>
              </c:numCache>
            </c:numRef>
          </c:val>
          <c:extLst xmlns:c16r2="http://schemas.microsoft.com/office/drawing/2015/06/chart">
            <c:ext xmlns:c16="http://schemas.microsoft.com/office/drawing/2014/chart" uri="{C3380CC4-5D6E-409C-BE32-E72D297353CC}">
              <c16:uniqueId val="{00000000-B6FA-4997-B660-18450E169EBE}"/>
            </c:ext>
            <c:ext xmlns:c15="http://schemas.microsoft.com/office/drawing/2012/chart" uri="{02D57815-91ED-43cb-92C2-25804820EDAC}">
              <c15:filteredSeriesTitle>
                <c15:tx>
                  <c:strRef>
                    <c:extLst xmlns:c16="http://schemas.microsoft.com/office/drawing/2014/chart" xmlns:c16r2="http://schemas.microsoft.com/office/drawing/2015/06/chart">
                      <c:ext uri="{02D57815-91ED-43cb-92C2-25804820EDAC}">
                        <c15:formulaRef>
                          <c15:sqref>'5gr'!#REF!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xmlns:c16r2="http://schemas.microsoft.com/office/drawing/2015/06/chart">
                      <c:ext uri="{02D57815-91ED-43cb-92C2-25804820EDAC}">
                        <c15:formulaRef>
                          <c15:sqref>'5gr'!#REF!</c15:sqref>
                        </c15:formulaRef>
                      </c:ext>
                    </c:extLst>
                  </c:multiLvlStrRef>
                </c15:cat>
              </c15:filteredCategoryTitle>
            </c:ext>
          </c:extLst>
        </c:ser>
        <c:ser>
          <c:idx val="1"/>
          <c:order val="1"/>
          <c:spPr>
            <a:solidFill>
              <a:srgbClr val="77933C"/>
            </a:solidFill>
            <a:ln>
              <a:noFill/>
            </a:ln>
            <a:effectLst/>
          </c:spPr>
          <c:invertIfNegative val="0"/>
          <c:val>
            <c:numRef>
              <c:f>'5gr'!#REF!</c:f>
              <c:numCache>
                <c:formatCode>General</c:formatCode>
                <c:ptCount val="1"/>
                <c:pt idx="0">
                  <c:v>1</c:v>
                </c:pt>
              </c:numCache>
            </c:numRef>
          </c:val>
          <c:extLst xmlns:c16r2="http://schemas.microsoft.com/office/drawing/2015/06/chart">
            <c:ext xmlns:c16="http://schemas.microsoft.com/office/drawing/2014/chart" uri="{C3380CC4-5D6E-409C-BE32-E72D297353CC}">
              <c16:uniqueId val="{00000001-B6FA-4997-B660-18450E169EBE}"/>
            </c:ext>
            <c:ext xmlns:c15="http://schemas.microsoft.com/office/drawing/2012/chart" uri="{02D57815-91ED-43cb-92C2-25804820EDAC}">
              <c15:filteredSeriesTitle>
                <c15:tx>
                  <c:strRef>
                    <c:extLst xmlns:c16="http://schemas.microsoft.com/office/drawing/2014/chart" xmlns:c16r2="http://schemas.microsoft.com/office/drawing/2015/06/chart">
                      <c:ext uri="{02D57815-91ED-43cb-92C2-25804820EDAC}">
                        <c15:formulaRef>
                          <c15:sqref>'5gr'!#REF!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xmlns:c16r2="http://schemas.microsoft.com/office/drawing/2015/06/chart">
                      <c:ext uri="{02D57815-91ED-43cb-92C2-25804820EDAC}">
                        <c15:formulaRef>
                          <c15:sqref>'5gr'!#REF!</c15:sqref>
                        </c15:formulaRef>
                      </c:ext>
                    </c:extLst>
                  </c:multiLvlStrRef>
                </c15:cat>
              </c15:filteredCategoryTitle>
            </c:ext>
          </c:extLst>
        </c:ser>
        <c:dLbls>
          <c:showLegendKey val="0"/>
          <c:showVal val="0"/>
          <c:showCatName val="0"/>
          <c:showSerName val="0"/>
          <c:showPercent val="0"/>
          <c:showBubbleSize val="0"/>
        </c:dLbls>
        <c:gapWidth val="0"/>
        <c:overlap val="100"/>
        <c:axId val="418792888"/>
        <c:axId val="418787400"/>
      </c:barChart>
      <c:catAx>
        <c:axId val="41879288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418787400"/>
        <c:crosses val="autoZero"/>
        <c:auto val="1"/>
        <c:lblAlgn val="ctr"/>
        <c:lblOffset val="100"/>
        <c:noMultiLvlLbl val="0"/>
      </c:catAx>
      <c:valAx>
        <c:axId val="418787400"/>
        <c:scaling>
          <c:orientation val="minMax"/>
          <c:max val="16"/>
          <c:min val="-16"/>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18792888"/>
        <c:crosses val="autoZero"/>
        <c:crossBetween val="between"/>
        <c:majorUnit val="4"/>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'5gr'!$B$7</c:f>
              <c:strCache>
                <c:ptCount val="1"/>
                <c:pt idx="0">
                  <c:v>Жене</c:v>
                </c:pt>
              </c:strCache>
            </c:strRef>
          </c:tx>
          <c:spPr>
            <a:solidFill>
              <a:srgbClr val="FFC000"/>
            </a:solidFill>
            <a:ln>
              <a:noFill/>
            </a:ln>
            <a:effectLst/>
          </c:spPr>
          <c:invertIfNegative val="0"/>
          <c:cat>
            <c:strRef>
              <c:f>'5gr'!$A$8:$A$23</c:f>
              <c:strCache>
                <c:ptCount val="16"/>
                <c:pt idx="0">
                  <c:v>0 – 4 </c:v>
                </c:pt>
                <c:pt idx="1">
                  <c:v>5 – 9</c:v>
                </c:pt>
                <c:pt idx="2">
                  <c:v>10 - 14</c:v>
                </c:pt>
                <c:pt idx="3">
                  <c:v>15 - 19</c:v>
                </c:pt>
                <c:pt idx="4">
                  <c:v>20 - 24</c:v>
                </c:pt>
                <c:pt idx="5">
                  <c:v>25 - 29</c:v>
                </c:pt>
                <c:pt idx="6">
                  <c:v>30 - 34</c:v>
                </c:pt>
                <c:pt idx="7">
                  <c:v>35 - 39</c:v>
                </c:pt>
                <c:pt idx="8">
                  <c:v>40 - 44</c:v>
                </c:pt>
                <c:pt idx="9">
                  <c:v>45 - 49</c:v>
                </c:pt>
                <c:pt idx="10">
                  <c:v>50 - 54</c:v>
                </c:pt>
                <c:pt idx="11">
                  <c:v>55 - 59</c:v>
                </c:pt>
                <c:pt idx="12">
                  <c:v>60 - 64</c:v>
                </c:pt>
                <c:pt idx="13">
                  <c:v>65 - 69</c:v>
                </c:pt>
                <c:pt idx="14">
                  <c:v>70 - 74</c:v>
                </c:pt>
                <c:pt idx="15">
                  <c:v>75 +</c:v>
                </c:pt>
              </c:strCache>
            </c:strRef>
          </c:cat>
          <c:val>
            <c:numRef>
              <c:f>'5gr'!$B$8:$B$23</c:f>
              <c:numCache>
                <c:formatCode>General</c:formatCode>
                <c:ptCount val="16"/>
                <c:pt idx="0">
                  <c:v>-3.6034953058541026</c:v>
                </c:pt>
                <c:pt idx="1">
                  <c:v>-3.7013258773140523</c:v>
                </c:pt>
                <c:pt idx="2">
                  <c:v>-3.8200819805941664</c:v>
                </c:pt>
                <c:pt idx="3">
                  <c:v>-3.976771175599346</c:v>
                </c:pt>
                <c:pt idx="4">
                  <c:v>-4.6650876052583934</c:v>
                </c:pt>
                <c:pt idx="5">
                  <c:v>-5.842052304925069</c:v>
                </c:pt>
                <c:pt idx="6">
                  <c:v>-6.4994701833432771</c:v>
                </c:pt>
                <c:pt idx="7">
                  <c:v>-6.4837686140767987</c:v>
                </c:pt>
                <c:pt idx="8">
                  <c:v>-6.1610701999649757</c:v>
                </c:pt>
                <c:pt idx="9">
                  <c:v>-6.5193568589737874</c:v>
                </c:pt>
                <c:pt idx="10">
                  <c:v>-6.6906197222395365</c:v>
                </c:pt>
                <c:pt idx="11">
                  <c:v>-7.0336500360631504</c:v>
                </c:pt>
                <c:pt idx="12">
                  <c:v>-7.0480159330857886</c:v>
                </c:pt>
                <c:pt idx="13">
                  <c:v>-6.6921631657213068</c:v>
                </c:pt>
                <c:pt idx="14">
                  <c:v>-6.0345078344597498</c:v>
                </c:pt>
                <c:pt idx="15">
                  <c:v>-15.228563202526498</c:v>
                </c:pt>
              </c:numCache>
            </c:numRef>
          </c:val>
          <c:extLst xmlns:c16r2="http://schemas.microsoft.com/office/drawing/2015/06/chart">
            <c:ext xmlns:c16="http://schemas.microsoft.com/office/drawing/2014/chart" uri="{C3380CC4-5D6E-409C-BE32-E72D297353CC}">
              <c16:uniqueId val="{00000000-8B0B-461A-9566-28682BB22346}"/>
            </c:ext>
          </c:extLst>
        </c:ser>
        <c:ser>
          <c:idx val="1"/>
          <c:order val="1"/>
          <c:tx>
            <c:strRef>
              <c:f>'5gr'!$C$7</c:f>
              <c:strCache>
                <c:ptCount val="1"/>
                <c:pt idx="0">
                  <c:v>Мушкарци </c:v>
                </c:pt>
              </c:strCache>
            </c:strRef>
          </c:tx>
          <c:spPr>
            <a:solidFill>
              <a:srgbClr val="77933C"/>
            </a:solidFill>
            <a:ln>
              <a:noFill/>
            </a:ln>
            <a:effectLst/>
          </c:spPr>
          <c:invertIfNegative val="0"/>
          <c:cat>
            <c:strRef>
              <c:f>'5gr'!$A$8:$A$23</c:f>
              <c:strCache>
                <c:ptCount val="16"/>
                <c:pt idx="0">
                  <c:v>0 – 4 </c:v>
                </c:pt>
                <c:pt idx="1">
                  <c:v>5 – 9</c:v>
                </c:pt>
                <c:pt idx="2">
                  <c:v>10 - 14</c:v>
                </c:pt>
                <c:pt idx="3">
                  <c:v>15 - 19</c:v>
                </c:pt>
                <c:pt idx="4">
                  <c:v>20 - 24</c:v>
                </c:pt>
                <c:pt idx="5">
                  <c:v>25 - 29</c:v>
                </c:pt>
                <c:pt idx="6">
                  <c:v>30 - 34</c:v>
                </c:pt>
                <c:pt idx="7">
                  <c:v>35 - 39</c:v>
                </c:pt>
                <c:pt idx="8">
                  <c:v>40 - 44</c:v>
                </c:pt>
                <c:pt idx="9">
                  <c:v>45 - 49</c:v>
                </c:pt>
                <c:pt idx="10">
                  <c:v>50 - 54</c:v>
                </c:pt>
                <c:pt idx="11">
                  <c:v>55 - 59</c:v>
                </c:pt>
                <c:pt idx="12">
                  <c:v>60 - 64</c:v>
                </c:pt>
                <c:pt idx="13">
                  <c:v>65 - 69</c:v>
                </c:pt>
                <c:pt idx="14">
                  <c:v>70 - 74</c:v>
                </c:pt>
                <c:pt idx="15">
                  <c:v>75 +</c:v>
                </c:pt>
              </c:strCache>
            </c:strRef>
          </c:cat>
          <c:val>
            <c:numRef>
              <c:f>'5gr'!$C$8:$C$23</c:f>
              <c:numCache>
                <c:formatCode>General</c:formatCode>
                <c:ptCount val="16"/>
                <c:pt idx="0">
                  <c:v>4.0528250881183121</c:v>
                </c:pt>
                <c:pt idx="1">
                  <c:v>4.1480102750620826</c:v>
                </c:pt>
                <c:pt idx="2">
                  <c:v>4.3263835801595709</c:v>
                </c:pt>
                <c:pt idx="3">
                  <c:v>4.5029209222232245</c:v>
                </c:pt>
                <c:pt idx="4">
                  <c:v>5.1344288967919711</c:v>
                </c:pt>
                <c:pt idx="5">
                  <c:v>6.2407232428171904</c:v>
                </c:pt>
                <c:pt idx="6">
                  <c:v>6.9620351333684702</c:v>
                </c:pt>
                <c:pt idx="7">
                  <c:v>7.00654140967141</c:v>
                </c:pt>
                <c:pt idx="8">
                  <c:v>6.686039242127122</c:v>
                </c:pt>
                <c:pt idx="9">
                  <c:v>7.0690907709620294</c:v>
                </c:pt>
                <c:pt idx="10">
                  <c:v>7.1523105436508123</c:v>
                </c:pt>
                <c:pt idx="11">
                  <c:v>7.469330712337829</c:v>
                </c:pt>
                <c:pt idx="12">
                  <c:v>7.2752567578475551</c:v>
                </c:pt>
                <c:pt idx="13">
                  <c:v>6.4637610968929486</c:v>
                </c:pt>
                <c:pt idx="14">
                  <c:v>5.3526236070026165</c:v>
                </c:pt>
                <c:pt idx="15">
                  <c:v>10.157718720966855</c:v>
                </c:pt>
              </c:numCache>
            </c:numRef>
          </c:val>
          <c:extLst xmlns:c16r2="http://schemas.microsoft.com/office/drawing/2015/06/chart">
            <c:ext xmlns:c16="http://schemas.microsoft.com/office/drawing/2014/chart" uri="{C3380CC4-5D6E-409C-BE32-E72D297353CC}">
              <c16:uniqueId val="{00000001-8B0B-461A-9566-28682BB22346}"/>
            </c:ext>
          </c:extLst>
        </c:ser>
        <c:dLbls>
          <c:showLegendKey val="0"/>
          <c:showVal val="0"/>
          <c:showCatName val="0"/>
          <c:showSerName val="0"/>
          <c:showPercent val="0"/>
          <c:showBubbleSize val="0"/>
        </c:dLbls>
        <c:gapWidth val="0"/>
        <c:overlap val="100"/>
        <c:axId val="418788968"/>
        <c:axId val="418789360"/>
      </c:barChart>
      <c:catAx>
        <c:axId val="41878896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418789360"/>
        <c:crosses val="autoZero"/>
        <c:auto val="1"/>
        <c:lblAlgn val="ctr"/>
        <c:lblOffset val="100"/>
        <c:noMultiLvlLbl val="0"/>
      </c:catAx>
      <c:valAx>
        <c:axId val="418789360"/>
        <c:scaling>
          <c:orientation val="minMax"/>
          <c:max val="16"/>
          <c:min val="-16"/>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18788968"/>
        <c:crosses val="autoZero"/>
        <c:crossBetween val="between"/>
        <c:majorUnit val="4"/>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chart" Target="../charts/chart24.xml"/><Relationship Id="rId1" Type="http://schemas.openxmlformats.org/officeDocument/2006/relationships/chart" Target="../charts/chart23.xml"/></Relationships>
</file>

<file path=xl/drawings/_rels/drawing11.xml.rels><?xml version="1.0" encoding="UTF-8" standalone="yes"?>
<Relationships xmlns="http://schemas.openxmlformats.org/package/2006/relationships"><Relationship Id="rId3" Type="http://schemas.openxmlformats.org/officeDocument/2006/relationships/chart" Target="../charts/chart27.xml"/><Relationship Id="rId2" Type="http://schemas.openxmlformats.org/officeDocument/2006/relationships/chart" Target="../charts/chart26.xml"/><Relationship Id="rId1" Type="http://schemas.openxmlformats.org/officeDocument/2006/relationships/chart" Target="../charts/chart25.xml"/><Relationship Id="rId4" Type="http://schemas.openxmlformats.org/officeDocument/2006/relationships/chart" Target="../charts/chart28.xml"/></Relationships>
</file>

<file path=xl/drawings/_rels/drawing12.xml.rels><?xml version="1.0" encoding="UTF-8" standalone="yes"?>
<Relationships xmlns="http://schemas.openxmlformats.org/package/2006/relationships"><Relationship Id="rId2" Type="http://schemas.openxmlformats.org/officeDocument/2006/relationships/chart" Target="../charts/chart30.xml"/><Relationship Id="rId1" Type="http://schemas.openxmlformats.org/officeDocument/2006/relationships/chart" Target="../charts/chart29.xml"/></Relationships>
</file>

<file path=xl/drawings/_rels/drawing13.xml.rels><?xml version="1.0" encoding="UTF-8" standalone="yes"?>
<Relationships xmlns="http://schemas.openxmlformats.org/package/2006/relationships"><Relationship Id="rId2" Type="http://schemas.openxmlformats.org/officeDocument/2006/relationships/chart" Target="../charts/chart32.xml"/><Relationship Id="rId1" Type="http://schemas.openxmlformats.org/officeDocument/2006/relationships/chart" Target="../charts/chart31.xml"/></Relationships>
</file>

<file path=xl/drawings/_rels/drawing14.xml.rels><?xml version="1.0" encoding="UTF-8" standalone="yes"?>
<Relationships xmlns="http://schemas.openxmlformats.org/package/2006/relationships"><Relationship Id="rId2" Type="http://schemas.openxmlformats.org/officeDocument/2006/relationships/chart" Target="../charts/chart34.xml"/><Relationship Id="rId1" Type="http://schemas.openxmlformats.org/officeDocument/2006/relationships/chart" Target="../charts/chart33.xml"/></Relationships>
</file>

<file path=xl/drawings/_rels/drawing15.xml.rels><?xml version="1.0" encoding="UTF-8" standalone="yes"?>
<Relationships xmlns="http://schemas.openxmlformats.org/package/2006/relationships"><Relationship Id="rId3" Type="http://schemas.openxmlformats.org/officeDocument/2006/relationships/chart" Target="../charts/chart37.xml"/><Relationship Id="rId2" Type="http://schemas.openxmlformats.org/officeDocument/2006/relationships/chart" Target="../charts/chart36.xml"/><Relationship Id="rId1" Type="http://schemas.openxmlformats.org/officeDocument/2006/relationships/chart" Target="../charts/chart35.xml"/><Relationship Id="rId4" Type="http://schemas.openxmlformats.org/officeDocument/2006/relationships/chart" Target="../charts/chart38.xml"/></Relationships>
</file>

<file path=xl/drawings/_rels/drawing16.xml.rels><?xml version="1.0" encoding="UTF-8" standalone="yes"?>
<Relationships xmlns="http://schemas.openxmlformats.org/package/2006/relationships"><Relationship Id="rId2" Type="http://schemas.openxmlformats.org/officeDocument/2006/relationships/chart" Target="../charts/chart40.xml"/><Relationship Id="rId1" Type="http://schemas.openxmlformats.org/officeDocument/2006/relationships/chart" Target="../charts/chart39.xml"/></Relationships>
</file>

<file path=xl/drawings/_rels/drawing17.xml.rels><?xml version="1.0" encoding="UTF-8" standalone="yes"?>
<Relationships xmlns="http://schemas.openxmlformats.org/package/2006/relationships"><Relationship Id="rId2" Type="http://schemas.openxmlformats.org/officeDocument/2006/relationships/chart" Target="../charts/chart42.xml"/><Relationship Id="rId1" Type="http://schemas.openxmlformats.org/officeDocument/2006/relationships/chart" Target="../charts/chart41.xml"/></Relationships>
</file>

<file path=xl/drawings/_rels/drawing18.xml.rels><?xml version="1.0" encoding="UTF-8" standalone="yes"?>
<Relationships xmlns="http://schemas.openxmlformats.org/package/2006/relationships"><Relationship Id="rId2" Type="http://schemas.openxmlformats.org/officeDocument/2006/relationships/chart" Target="../charts/chart44.xml"/><Relationship Id="rId1" Type="http://schemas.openxmlformats.org/officeDocument/2006/relationships/chart" Target="../charts/chart43.xml"/></Relationships>
</file>

<file path=xl/drawings/_rels/drawing19.xml.rels><?xml version="1.0" encoding="UTF-8" standalone="yes"?>
<Relationships xmlns="http://schemas.openxmlformats.org/package/2006/relationships"><Relationship Id="rId3" Type="http://schemas.openxmlformats.org/officeDocument/2006/relationships/chart" Target="../charts/chart47.xml"/><Relationship Id="rId2" Type="http://schemas.openxmlformats.org/officeDocument/2006/relationships/chart" Target="../charts/chart46.xml"/><Relationship Id="rId1" Type="http://schemas.openxmlformats.org/officeDocument/2006/relationships/chart" Target="../charts/chart45.xml"/><Relationship Id="rId4" Type="http://schemas.openxmlformats.org/officeDocument/2006/relationships/chart" Target="../charts/chart48.xml"/></Relationships>
</file>

<file path=xl/drawings/_rels/drawing2.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20.xml.rels><?xml version="1.0" encoding="UTF-8" standalone="yes"?>
<Relationships xmlns="http://schemas.openxmlformats.org/package/2006/relationships"><Relationship Id="rId3" Type="http://schemas.openxmlformats.org/officeDocument/2006/relationships/chart" Target="../charts/chart51.xml"/><Relationship Id="rId2" Type="http://schemas.openxmlformats.org/officeDocument/2006/relationships/chart" Target="../charts/chart50.xml"/><Relationship Id="rId1" Type="http://schemas.openxmlformats.org/officeDocument/2006/relationships/chart" Target="../charts/chart49.xml"/></Relationships>
</file>

<file path=xl/drawings/_rels/drawing21.xml.rels><?xml version="1.0" encoding="UTF-8" standalone="yes"?>
<Relationships xmlns="http://schemas.openxmlformats.org/package/2006/relationships"><Relationship Id="rId2" Type="http://schemas.openxmlformats.org/officeDocument/2006/relationships/chart" Target="../charts/chart53.xml"/><Relationship Id="rId1" Type="http://schemas.openxmlformats.org/officeDocument/2006/relationships/chart" Target="../charts/chart52.xml"/></Relationships>
</file>

<file path=xl/drawings/_rels/drawing22.xml.rels><?xml version="1.0" encoding="UTF-8" standalone="yes"?>
<Relationships xmlns="http://schemas.openxmlformats.org/package/2006/relationships"><Relationship Id="rId2" Type="http://schemas.openxmlformats.org/officeDocument/2006/relationships/chart" Target="../charts/chart55.xml"/><Relationship Id="rId1" Type="http://schemas.openxmlformats.org/officeDocument/2006/relationships/chart" Target="../charts/chart54.xml"/></Relationships>
</file>

<file path=xl/drawings/_rels/drawing23.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chart" Target="../charts/chart4.xml"/><Relationship Id="rId1" Type="http://schemas.openxmlformats.org/officeDocument/2006/relationships/chart" Target="../charts/chart3.xml"/><Relationship Id="rId4" Type="http://schemas.openxmlformats.org/officeDocument/2006/relationships/chart" Target="../charts/chart6.xml"/></Relationships>
</file>

<file path=xl/drawings/_rels/drawing5.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chart" Target="../charts/chart8.xml"/><Relationship Id="rId1" Type="http://schemas.openxmlformats.org/officeDocument/2006/relationships/chart" Target="../charts/chart7.xml"/><Relationship Id="rId4" Type="http://schemas.openxmlformats.org/officeDocument/2006/relationships/chart" Target="../charts/chart10.xml"/></Relationships>
</file>

<file path=xl/drawings/_rels/drawing6.xml.rels><?xml version="1.0" encoding="UTF-8" standalone="yes"?>
<Relationships xmlns="http://schemas.openxmlformats.org/package/2006/relationships"><Relationship Id="rId3" Type="http://schemas.openxmlformats.org/officeDocument/2006/relationships/chart" Target="../charts/chart13.xml"/><Relationship Id="rId2" Type="http://schemas.openxmlformats.org/officeDocument/2006/relationships/chart" Target="../charts/chart12.xml"/><Relationship Id="rId1" Type="http://schemas.openxmlformats.org/officeDocument/2006/relationships/chart" Target="../charts/chart11.xml"/><Relationship Id="rId4" Type="http://schemas.openxmlformats.org/officeDocument/2006/relationships/chart" Target="../charts/chart14.xml"/></Relationships>
</file>

<file path=xl/drawings/_rels/drawing7.xml.rels><?xml version="1.0" encoding="UTF-8" standalone="yes"?>
<Relationships xmlns="http://schemas.openxmlformats.org/package/2006/relationships"><Relationship Id="rId3" Type="http://schemas.openxmlformats.org/officeDocument/2006/relationships/chart" Target="../charts/chart17.xml"/><Relationship Id="rId2" Type="http://schemas.openxmlformats.org/officeDocument/2006/relationships/chart" Target="../charts/chart16.xml"/><Relationship Id="rId1" Type="http://schemas.openxmlformats.org/officeDocument/2006/relationships/chart" Target="../charts/chart15.xml"/></Relationships>
</file>

<file path=xl/drawings/_rels/drawing8.xml.rels><?xml version="1.0" encoding="UTF-8" standalone="yes"?>
<Relationships xmlns="http://schemas.openxmlformats.org/package/2006/relationships"><Relationship Id="rId2" Type="http://schemas.openxmlformats.org/officeDocument/2006/relationships/chart" Target="../charts/chart19.xml"/><Relationship Id="rId1" Type="http://schemas.openxmlformats.org/officeDocument/2006/relationships/chart" Target="../charts/chart18.xml"/></Relationships>
</file>

<file path=xl/drawings/_rels/drawing9.xml.rels><?xml version="1.0" encoding="UTF-8" standalone="yes"?>
<Relationships xmlns="http://schemas.openxmlformats.org/package/2006/relationships"><Relationship Id="rId3" Type="http://schemas.openxmlformats.org/officeDocument/2006/relationships/chart" Target="../charts/chart22.xml"/><Relationship Id="rId2" Type="http://schemas.openxmlformats.org/officeDocument/2006/relationships/chart" Target="../charts/chart21.xml"/><Relationship Id="rId1" Type="http://schemas.openxmlformats.org/officeDocument/2006/relationships/chart" Target="../charts/chart20.xml"/></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9525</xdr:rowOff>
    </xdr:from>
    <xdr:to>
      <xdr:col>8</xdr:col>
      <xdr:colOff>460629</xdr:colOff>
      <xdr:row>46</xdr:row>
      <xdr:rowOff>120015</xdr:rowOff>
    </xdr:to>
    <xdr:pic>
      <xdr:nvPicPr>
        <xdr:cNvPr id="4" name="Picture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9525"/>
          <a:ext cx="5327904" cy="755904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4</xdr:col>
      <xdr:colOff>127000</xdr:colOff>
      <xdr:row>2</xdr:row>
      <xdr:rowOff>63500</xdr:rowOff>
    </xdr:from>
    <xdr:to>
      <xdr:col>15</xdr:col>
      <xdr:colOff>257175</xdr:colOff>
      <xdr:row>21</xdr:row>
      <xdr:rowOff>104775</xdr:rowOff>
    </xdr:to>
    <xdr:graphicFrame macro="">
      <xdr:nvGraphicFramePr>
        <xdr:cNvPr id="2" name="Chart 3">
          <a:extLst>
            <a:ext uri="{FF2B5EF4-FFF2-40B4-BE49-F238E27FC236}">
              <a16:creationId xmlns="" xmlns:a16="http://schemas.microsoft.com/office/drawing/2014/main" id="{00000000-0008-0000-09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160866</xdr:colOff>
      <xdr:row>27</xdr:row>
      <xdr:rowOff>76200</xdr:rowOff>
    </xdr:from>
    <xdr:to>
      <xdr:col>15</xdr:col>
      <xdr:colOff>291041</xdr:colOff>
      <xdr:row>46</xdr:row>
      <xdr:rowOff>125942</xdr:rowOff>
    </xdr:to>
    <xdr:graphicFrame macro="">
      <xdr:nvGraphicFramePr>
        <xdr:cNvPr id="3" name="Chart 3">
          <a:extLst>
            <a:ext uri="{FF2B5EF4-FFF2-40B4-BE49-F238E27FC236}">
              <a16:creationId xmlns="" xmlns:a16="http://schemas.microsoft.com/office/drawing/2014/main" id="{00000000-0008-0000-09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6</xdr:col>
      <xdr:colOff>30480</xdr:colOff>
      <xdr:row>1</xdr:row>
      <xdr:rowOff>0</xdr:rowOff>
    </xdr:from>
    <xdr:to>
      <xdr:col>14</xdr:col>
      <xdr:colOff>0</xdr:colOff>
      <xdr:row>17</xdr:row>
      <xdr:rowOff>15240</xdr:rowOff>
    </xdr:to>
    <xdr:graphicFrame macro="">
      <xdr:nvGraphicFramePr>
        <xdr:cNvPr id="2" name="Chart 1">
          <a:extLst>
            <a:ext uri="{FF2B5EF4-FFF2-40B4-BE49-F238E27FC236}">
              <a16:creationId xmlns="" xmlns:a16="http://schemas.microsoft.com/office/drawing/2014/main" id="{00000000-0008-0000-08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22860</xdr:colOff>
      <xdr:row>17</xdr:row>
      <xdr:rowOff>76200</xdr:rowOff>
    </xdr:from>
    <xdr:to>
      <xdr:col>13</xdr:col>
      <xdr:colOff>617220</xdr:colOff>
      <xdr:row>33</xdr:row>
      <xdr:rowOff>137160</xdr:rowOff>
    </xdr:to>
    <xdr:graphicFrame macro="">
      <xdr:nvGraphicFramePr>
        <xdr:cNvPr id="6" name="Chart 5">
          <a:extLst>
            <a:ext uri="{FF2B5EF4-FFF2-40B4-BE49-F238E27FC236}">
              <a16:creationId xmlns="" xmlns:a16="http://schemas.microsoft.com/office/drawing/2014/main" id="{00000000-0008-0000-08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76200</xdr:colOff>
      <xdr:row>39</xdr:row>
      <xdr:rowOff>7620</xdr:rowOff>
    </xdr:from>
    <xdr:to>
      <xdr:col>14</xdr:col>
      <xdr:colOff>45720</xdr:colOff>
      <xdr:row>55</xdr:row>
      <xdr:rowOff>68580</xdr:rowOff>
    </xdr:to>
    <xdr:graphicFrame macro="">
      <xdr:nvGraphicFramePr>
        <xdr:cNvPr id="3" name="Chart 2">
          <a:extLst>
            <a:ext uri="{FF2B5EF4-FFF2-40B4-BE49-F238E27FC236}">
              <a16:creationId xmlns="" xmlns:a16="http://schemas.microsoft.com/office/drawing/2014/main" id="{00000000-0008-0000-08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0</xdr:colOff>
      <xdr:row>57</xdr:row>
      <xdr:rowOff>0</xdr:rowOff>
    </xdr:from>
    <xdr:to>
      <xdr:col>13</xdr:col>
      <xdr:colOff>594360</xdr:colOff>
      <xdr:row>73</xdr:row>
      <xdr:rowOff>60960</xdr:rowOff>
    </xdr:to>
    <xdr:graphicFrame macro="">
      <xdr:nvGraphicFramePr>
        <xdr:cNvPr id="8" name="Chart 7">
          <a:extLst>
            <a:ext uri="{FF2B5EF4-FFF2-40B4-BE49-F238E27FC236}">
              <a16:creationId xmlns="" xmlns:a16="http://schemas.microsoft.com/office/drawing/2014/main" id="{00000000-0008-0000-08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9</xdr:col>
      <xdr:colOff>590550</xdr:colOff>
      <xdr:row>4</xdr:row>
      <xdr:rowOff>28575</xdr:rowOff>
    </xdr:from>
    <xdr:to>
      <xdr:col>17</xdr:col>
      <xdr:colOff>285750</xdr:colOff>
      <xdr:row>21</xdr:row>
      <xdr:rowOff>19050</xdr:rowOff>
    </xdr:to>
    <xdr:graphicFrame macro="">
      <xdr:nvGraphicFramePr>
        <xdr:cNvPr id="4" name="Chart 3">
          <a:extLst>
            <a:ext uri="{FF2B5EF4-FFF2-40B4-BE49-F238E27FC236}">
              <a16:creationId xmlns="" xmlns:a16="http://schemas.microsoft.com/office/drawing/2014/main" id="{00000000-0008-0000-0A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19050</xdr:colOff>
      <xdr:row>27</xdr:row>
      <xdr:rowOff>142875</xdr:rowOff>
    </xdr:from>
    <xdr:to>
      <xdr:col>17</xdr:col>
      <xdr:colOff>323850</xdr:colOff>
      <xdr:row>44</xdr:row>
      <xdr:rowOff>133350</xdr:rowOff>
    </xdr:to>
    <xdr:graphicFrame macro="">
      <xdr:nvGraphicFramePr>
        <xdr:cNvPr id="10" name="Chart 9">
          <a:extLst>
            <a:ext uri="{FF2B5EF4-FFF2-40B4-BE49-F238E27FC236}">
              <a16:creationId xmlns="" xmlns:a16="http://schemas.microsoft.com/office/drawing/2014/main" id="{00000000-0008-0000-0A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4</xdr:col>
      <xdr:colOff>605790</xdr:colOff>
      <xdr:row>3</xdr:row>
      <xdr:rowOff>148590</xdr:rowOff>
    </xdr:from>
    <xdr:to>
      <xdr:col>12</xdr:col>
      <xdr:colOff>186690</xdr:colOff>
      <xdr:row>17</xdr:row>
      <xdr:rowOff>57150</xdr:rowOff>
    </xdr:to>
    <xdr:graphicFrame macro="">
      <xdr:nvGraphicFramePr>
        <xdr:cNvPr id="9" name="Chart 8">
          <a:extLst>
            <a:ext uri="{FF2B5EF4-FFF2-40B4-BE49-F238E27FC236}">
              <a16:creationId xmlns="" xmlns:a16="http://schemas.microsoft.com/office/drawing/2014/main" id="{00000000-0008-0000-0B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9525</xdr:colOff>
      <xdr:row>23</xdr:row>
      <xdr:rowOff>142875</xdr:rowOff>
    </xdr:from>
    <xdr:to>
      <xdr:col>12</xdr:col>
      <xdr:colOff>200025</xdr:colOff>
      <xdr:row>38</xdr:row>
      <xdr:rowOff>99060</xdr:rowOff>
    </xdr:to>
    <xdr:graphicFrame macro="">
      <xdr:nvGraphicFramePr>
        <xdr:cNvPr id="10" name="Chart 9">
          <a:extLst>
            <a:ext uri="{FF2B5EF4-FFF2-40B4-BE49-F238E27FC236}">
              <a16:creationId xmlns="" xmlns:a16="http://schemas.microsoft.com/office/drawing/2014/main" id="{00000000-0008-0000-0B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14</xdr:col>
      <xdr:colOff>592931</xdr:colOff>
      <xdr:row>4</xdr:row>
      <xdr:rowOff>128587</xdr:rowOff>
    </xdr:from>
    <xdr:to>
      <xdr:col>25</xdr:col>
      <xdr:colOff>559594</xdr:colOff>
      <xdr:row>25</xdr:row>
      <xdr:rowOff>69056</xdr:rowOff>
    </xdr:to>
    <xdr:graphicFrame macro="">
      <xdr:nvGraphicFramePr>
        <xdr:cNvPr id="47892" name="Chart 4">
          <a:extLst>
            <a:ext uri="{FF2B5EF4-FFF2-40B4-BE49-F238E27FC236}">
              <a16:creationId xmlns="" xmlns:a16="http://schemas.microsoft.com/office/drawing/2014/main" id="{00000000-0008-0000-0C00-000014BB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4762</xdr:colOff>
      <xdr:row>35</xdr:row>
      <xdr:rowOff>95251</xdr:rowOff>
    </xdr:from>
    <xdr:to>
      <xdr:col>25</xdr:col>
      <xdr:colOff>576263</xdr:colOff>
      <xdr:row>55</xdr:row>
      <xdr:rowOff>130968</xdr:rowOff>
    </xdr:to>
    <xdr:graphicFrame macro="">
      <xdr:nvGraphicFramePr>
        <xdr:cNvPr id="47893" name="Chart 4">
          <a:extLst>
            <a:ext uri="{FF2B5EF4-FFF2-40B4-BE49-F238E27FC236}">
              <a16:creationId xmlns="" xmlns:a16="http://schemas.microsoft.com/office/drawing/2014/main" id="{00000000-0008-0000-0C00-000015BB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0</xdr:col>
      <xdr:colOff>876300</xdr:colOff>
      <xdr:row>13</xdr:row>
      <xdr:rowOff>0</xdr:rowOff>
    </xdr:from>
    <xdr:to>
      <xdr:col>7</xdr:col>
      <xdr:colOff>0</xdr:colOff>
      <xdr:row>29</xdr:row>
      <xdr:rowOff>152400</xdr:rowOff>
    </xdr:to>
    <xdr:graphicFrame macro="">
      <xdr:nvGraphicFramePr>
        <xdr:cNvPr id="2365915" name="Chart 2">
          <a:extLst>
            <a:ext uri="{FF2B5EF4-FFF2-40B4-BE49-F238E27FC236}">
              <a16:creationId xmlns="" xmlns:a16="http://schemas.microsoft.com/office/drawing/2014/main" id="{00000000-0008-0000-0D00-0000DB1924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0</xdr:colOff>
      <xdr:row>13</xdr:row>
      <xdr:rowOff>0</xdr:rowOff>
    </xdr:from>
    <xdr:to>
      <xdr:col>17</xdr:col>
      <xdr:colOff>304800</xdr:colOff>
      <xdr:row>29</xdr:row>
      <xdr:rowOff>152400</xdr:rowOff>
    </xdr:to>
    <xdr:graphicFrame macro="">
      <xdr:nvGraphicFramePr>
        <xdr:cNvPr id="2365916" name="Chart 2">
          <a:extLst>
            <a:ext uri="{FF2B5EF4-FFF2-40B4-BE49-F238E27FC236}">
              <a16:creationId xmlns="" xmlns:a16="http://schemas.microsoft.com/office/drawing/2014/main" id="{00000000-0008-0000-0D00-0000DC1924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13</xdr:row>
      <xdr:rowOff>0</xdr:rowOff>
    </xdr:from>
    <xdr:to>
      <xdr:col>7</xdr:col>
      <xdr:colOff>209550</xdr:colOff>
      <xdr:row>29</xdr:row>
      <xdr:rowOff>152400</xdr:rowOff>
    </xdr:to>
    <xdr:graphicFrame macro="">
      <xdr:nvGraphicFramePr>
        <xdr:cNvPr id="4" name="Chart 2">
          <a:extLst>
            <a:ext uri="{FF2B5EF4-FFF2-40B4-BE49-F238E27FC236}">
              <a16:creationId xmlns="" xmlns:a16="http://schemas.microsoft.com/office/drawing/2014/main" id="{00000000-0008-0000-0D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0</xdr:colOff>
      <xdr:row>13</xdr:row>
      <xdr:rowOff>0</xdr:rowOff>
    </xdr:from>
    <xdr:to>
      <xdr:col>17</xdr:col>
      <xdr:colOff>304800</xdr:colOff>
      <xdr:row>29</xdr:row>
      <xdr:rowOff>142875</xdr:rowOff>
    </xdr:to>
    <xdr:graphicFrame macro="">
      <xdr:nvGraphicFramePr>
        <xdr:cNvPr id="5" name="Chart 2">
          <a:extLst>
            <a:ext uri="{FF2B5EF4-FFF2-40B4-BE49-F238E27FC236}">
              <a16:creationId xmlns="" xmlns:a16="http://schemas.microsoft.com/office/drawing/2014/main" id="{00000000-0008-0000-0D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5</xdr:col>
      <xdr:colOff>612776</xdr:colOff>
      <xdr:row>3</xdr:row>
      <xdr:rowOff>1</xdr:rowOff>
    </xdr:from>
    <xdr:to>
      <xdr:col>15</xdr:col>
      <xdr:colOff>179917</xdr:colOff>
      <xdr:row>22</xdr:row>
      <xdr:rowOff>104776</xdr:rowOff>
    </xdr:to>
    <xdr:graphicFrame macro="">
      <xdr:nvGraphicFramePr>
        <xdr:cNvPr id="15168527" name="Chart 1">
          <a:extLst>
            <a:ext uri="{FF2B5EF4-FFF2-40B4-BE49-F238E27FC236}">
              <a16:creationId xmlns="" xmlns:a16="http://schemas.microsoft.com/office/drawing/2014/main" id="{00000000-0008-0000-0E00-00000F74E7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604308</xdr:colOff>
      <xdr:row>28</xdr:row>
      <xdr:rowOff>37042</xdr:rowOff>
    </xdr:from>
    <xdr:to>
      <xdr:col>15</xdr:col>
      <xdr:colOff>585257</xdr:colOff>
      <xdr:row>47</xdr:row>
      <xdr:rowOff>157692</xdr:rowOff>
    </xdr:to>
    <xdr:graphicFrame macro="">
      <xdr:nvGraphicFramePr>
        <xdr:cNvPr id="15168528" name="Chart 1">
          <a:extLst>
            <a:ext uri="{FF2B5EF4-FFF2-40B4-BE49-F238E27FC236}">
              <a16:creationId xmlns="" xmlns:a16="http://schemas.microsoft.com/office/drawing/2014/main" id="{00000000-0008-0000-0E00-00001074E7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5</xdr:col>
      <xdr:colOff>19050</xdr:colOff>
      <xdr:row>6</xdr:row>
      <xdr:rowOff>14287</xdr:rowOff>
    </xdr:from>
    <xdr:to>
      <xdr:col>11</xdr:col>
      <xdr:colOff>314325</xdr:colOff>
      <xdr:row>16</xdr:row>
      <xdr:rowOff>9525</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123825</xdr:colOff>
      <xdr:row>22</xdr:row>
      <xdr:rowOff>114300</xdr:rowOff>
    </xdr:from>
    <xdr:to>
      <xdr:col>11</xdr:col>
      <xdr:colOff>419100</xdr:colOff>
      <xdr:row>35</xdr:row>
      <xdr:rowOff>33338</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0</xdr:col>
      <xdr:colOff>847726</xdr:colOff>
      <xdr:row>15</xdr:row>
      <xdr:rowOff>71437</xdr:rowOff>
    </xdr:from>
    <xdr:to>
      <xdr:col>5</xdr:col>
      <xdr:colOff>123825</xdr:colOff>
      <xdr:row>29</xdr:row>
      <xdr:rowOff>147637</xdr:rowOff>
    </xdr:to>
    <xdr:graphicFrame macro="">
      <xdr:nvGraphicFramePr>
        <xdr:cNvPr id="2" name="Chart 1">
          <a:extLst>
            <a:ext uri="{FF2B5EF4-FFF2-40B4-BE49-F238E27FC236}">
              <a16:creationId xmlns="" xmlns:a16="http://schemas.microsoft.com/office/drawing/2014/main" id="{00000000-0008-0000-0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9525</xdr:colOff>
      <xdr:row>15</xdr:row>
      <xdr:rowOff>38100</xdr:rowOff>
    </xdr:from>
    <xdr:to>
      <xdr:col>15</xdr:col>
      <xdr:colOff>409574</xdr:colOff>
      <xdr:row>29</xdr:row>
      <xdr:rowOff>114300</xdr:rowOff>
    </xdr:to>
    <xdr:graphicFrame macro="">
      <xdr:nvGraphicFramePr>
        <xdr:cNvPr id="5" name="Chart 4">
          <a:extLst>
            <a:ext uri="{FF2B5EF4-FFF2-40B4-BE49-F238E27FC236}">
              <a16:creationId xmlns="" xmlns:a16="http://schemas.microsoft.com/office/drawing/2014/main" id="{00000000-0008-0000-0F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0</xdr:col>
      <xdr:colOff>504825</xdr:colOff>
      <xdr:row>9</xdr:row>
      <xdr:rowOff>57150</xdr:rowOff>
    </xdr:from>
    <xdr:to>
      <xdr:col>9</xdr:col>
      <xdr:colOff>47625</xdr:colOff>
      <xdr:row>27</xdr:row>
      <xdr:rowOff>0</xdr:rowOff>
    </xdr:to>
    <xdr:graphicFrame macro="">
      <xdr:nvGraphicFramePr>
        <xdr:cNvPr id="2439672" name="Chart 4">
          <a:extLst>
            <a:ext uri="{FF2B5EF4-FFF2-40B4-BE49-F238E27FC236}">
              <a16:creationId xmlns="" xmlns:a16="http://schemas.microsoft.com/office/drawing/2014/main" id="{00000000-0008-0000-1000-0000F83925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39</xdr:row>
      <xdr:rowOff>38100</xdr:rowOff>
    </xdr:from>
    <xdr:to>
      <xdr:col>9</xdr:col>
      <xdr:colOff>333375</xdr:colOff>
      <xdr:row>56</xdr:row>
      <xdr:rowOff>0</xdr:rowOff>
    </xdr:to>
    <xdr:graphicFrame macro="">
      <xdr:nvGraphicFramePr>
        <xdr:cNvPr id="2439673" name="Chart 1">
          <a:extLst>
            <a:ext uri="{FF2B5EF4-FFF2-40B4-BE49-F238E27FC236}">
              <a16:creationId xmlns="" xmlns:a16="http://schemas.microsoft.com/office/drawing/2014/main" id="{00000000-0008-0000-1000-0000F93925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504824</xdr:colOff>
      <xdr:row>9</xdr:row>
      <xdr:rowOff>57150</xdr:rowOff>
    </xdr:from>
    <xdr:to>
      <xdr:col>9</xdr:col>
      <xdr:colOff>266699</xdr:colOff>
      <xdr:row>27</xdr:row>
      <xdr:rowOff>0</xdr:rowOff>
    </xdr:to>
    <xdr:graphicFrame macro="">
      <xdr:nvGraphicFramePr>
        <xdr:cNvPr id="4" name="Chart 4">
          <a:extLst>
            <a:ext uri="{FF2B5EF4-FFF2-40B4-BE49-F238E27FC236}">
              <a16:creationId xmlns="" xmlns:a16="http://schemas.microsoft.com/office/drawing/2014/main" id="{00000000-0008-0000-10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39</xdr:row>
      <xdr:rowOff>38100</xdr:rowOff>
    </xdr:from>
    <xdr:to>
      <xdr:col>9</xdr:col>
      <xdr:colOff>333375</xdr:colOff>
      <xdr:row>56</xdr:row>
      <xdr:rowOff>0</xdr:rowOff>
    </xdr:to>
    <xdr:graphicFrame macro="">
      <xdr:nvGraphicFramePr>
        <xdr:cNvPr id="5" name="Chart 1">
          <a:extLst>
            <a:ext uri="{FF2B5EF4-FFF2-40B4-BE49-F238E27FC236}">
              <a16:creationId xmlns="" xmlns:a16="http://schemas.microsoft.com/office/drawing/2014/main" id="{00000000-0008-0000-10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11</xdr:col>
      <xdr:colOff>123825</xdr:colOff>
      <xdr:row>2</xdr:row>
      <xdr:rowOff>47625</xdr:rowOff>
    </xdr:from>
    <xdr:to>
      <xdr:col>18</xdr:col>
      <xdr:colOff>400050</xdr:colOff>
      <xdr:row>19</xdr:row>
      <xdr:rowOff>95250</xdr:rowOff>
    </xdr:to>
    <xdr:graphicFrame macro="">
      <xdr:nvGraphicFramePr>
        <xdr:cNvPr id="2" name="Chart 1">
          <a:extLst>
            <a:ext uri="{FF2B5EF4-FFF2-40B4-BE49-F238E27FC236}">
              <a16:creationId xmlns="" xmlns:a16="http://schemas.microsoft.com/office/drawing/2014/main" id="{00000000-0008-0000-0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28574</xdr:colOff>
      <xdr:row>27</xdr:row>
      <xdr:rowOff>19050</xdr:rowOff>
    </xdr:from>
    <xdr:to>
      <xdr:col>18</xdr:col>
      <xdr:colOff>402980</xdr:colOff>
      <xdr:row>45</xdr:row>
      <xdr:rowOff>95250</xdr:rowOff>
    </xdr:to>
    <xdr:graphicFrame macro="">
      <xdr:nvGraphicFramePr>
        <xdr:cNvPr id="3" name="Chart 2">
          <a:extLst>
            <a:ext uri="{FF2B5EF4-FFF2-40B4-BE49-F238E27FC236}">
              <a16:creationId xmlns="" xmlns:a16="http://schemas.microsoft.com/office/drawing/2014/main" id="{00000000-0008-0000-0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14</xdr:col>
      <xdr:colOff>47625</xdr:colOff>
      <xdr:row>2</xdr:row>
      <xdr:rowOff>47625</xdr:rowOff>
    </xdr:from>
    <xdr:to>
      <xdr:col>21</xdr:col>
      <xdr:colOff>352425</xdr:colOff>
      <xdr:row>19</xdr:row>
      <xdr:rowOff>95250</xdr:rowOff>
    </xdr:to>
    <xdr:graphicFrame macro="">
      <xdr:nvGraphicFramePr>
        <xdr:cNvPr id="8153288" name="Chart 1">
          <a:extLst>
            <a:ext uri="{FF2B5EF4-FFF2-40B4-BE49-F238E27FC236}">
              <a16:creationId xmlns="" xmlns:a16="http://schemas.microsoft.com/office/drawing/2014/main" id="{00000000-0008-0000-1200-0000C8687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19050</xdr:colOff>
      <xdr:row>25</xdr:row>
      <xdr:rowOff>38100</xdr:rowOff>
    </xdr:from>
    <xdr:to>
      <xdr:col>21</xdr:col>
      <xdr:colOff>323850</xdr:colOff>
      <xdr:row>42</xdr:row>
      <xdr:rowOff>9525</xdr:rowOff>
    </xdr:to>
    <xdr:graphicFrame macro="">
      <xdr:nvGraphicFramePr>
        <xdr:cNvPr id="8153289" name="Chart 1">
          <a:extLst>
            <a:ext uri="{FF2B5EF4-FFF2-40B4-BE49-F238E27FC236}">
              <a16:creationId xmlns="" xmlns:a16="http://schemas.microsoft.com/office/drawing/2014/main" id="{00000000-0008-0000-1200-0000C9687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47625</xdr:colOff>
      <xdr:row>2</xdr:row>
      <xdr:rowOff>47625</xdr:rowOff>
    </xdr:from>
    <xdr:to>
      <xdr:col>21</xdr:col>
      <xdr:colOff>352425</xdr:colOff>
      <xdr:row>19</xdr:row>
      <xdr:rowOff>95250</xdr:rowOff>
    </xdr:to>
    <xdr:graphicFrame macro="">
      <xdr:nvGraphicFramePr>
        <xdr:cNvPr id="4" name="Chart 1">
          <a:extLst>
            <a:ext uri="{FF2B5EF4-FFF2-40B4-BE49-F238E27FC236}">
              <a16:creationId xmlns="" xmlns:a16="http://schemas.microsoft.com/office/drawing/2014/main" id="{00000000-0008-0000-1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8</xdr:col>
      <xdr:colOff>19050</xdr:colOff>
      <xdr:row>6</xdr:row>
      <xdr:rowOff>9525</xdr:rowOff>
    </xdr:from>
    <xdr:to>
      <xdr:col>15</xdr:col>
      <xdr:colOff>171450</xdr:colOff>
      <xdr:row>18</xdr:row>
      <xdr:rowOff>133350</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0</xdr:colOff>
      <xdr:row>26</xdr:row>
      <xdr:rowOff>0</xdr:rowOff>
    </xdr:from>
    <xdr:to>
      <xdr:col>15</xdr:col>
      <xdr:colOff>152400</xdr:colOff>
      <xdr:row>38</xdr:row>
      <xdr:rowOff>142875</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12</xdr:col>
      <xdr:colOff>0</xdr:colOff>
      <xdr:row>3</xdr:row>
      <xdr:rowOff>19050</xdr:rowOff>
    </xdr:from>
    <xdr:to>
      <xdr:col>18</xdr:col>
      <xdr:colOff>114300</xdr:colOff>
      <xdr:row>17</xdr:row>
      <xdr:rowOff>123825</xdr:rowOff>
    </xdr:to>
    <xdr:graphicFrame macro="">
      <xdr:nvGraphicFramePr>
        <xdr:cNvPr id="2" name="Chart 1">
          <a:extLst>
            <a:ext uri="{FF2B5EF4-FFF2-40B4-BE49-F238E27FC236}">
              <a16:creationId xmlns="" xmlns:a16="http://schemas.microsoft.com/office/drawing/2014/main" id="{00000000-0008-0000-1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9525</xdr:colOff>
      <xdr:row>25</xdr:row>
      <xdr:rowOff>47625</xdr:rowOff>
    </xdr:from>
    <xdr:to>
      <xdr:col>18</xdr:col>
      <xdr:colOff>123825</xdr:colOff>
      <xdr:row>39</xdr:row>
      <xdr:rowOff>152400</xdr:rowOff>
    </xdr:to>
    <xdr:graphicFrame macro="">
      <xdr:nvGraphicFramePr>
        <xdr:cNvPr id="3" name="Chart 2">
          <a:extLst>
            <a:ext uri="{FF2B5EF4-FFF2-40B4-BE49-F238E27FC236}">
              <a16:creationId xmlns="" xmlns:a16="http://schemas.microsoft.com/office/drawing/2014/main" id="{00000000-0008-0000-1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editAs="oneCell">
    <xdr:from>
      <xdr:col>8</xdr:col>
      <xdr:colOff>57150</xdr:colOff>
      <xdr:row>0</xdr:row>
      <xdr:rowOff>28575</xdr:rowOff>
    </xdr:from>
    <xdr:to>
      <xdr:col>17</xdr:col>
      <xdr:colOff>76201</xdr:colOff>
      <xdr:row>40</xdr:row>
      <xdr:rowOff>171451</xdr:rowOff>
    </xdr:to>
    <xdr:pic>
      <xdr:nvPicPr>
        <xdr:cNvPr id="2" name="Picture 1"/>
        <xdr:cNvPicPr>
          <a:picLocks noChangeAspect="1"/>
        </xdr:cNvPicPr>
      </xdr:nvPicPr>
      <xdr:blipFill rotWithShape="1">
        <a:blip xmlns:r="http://schemas.openxmlformats.org/officeDocument/2006/relationships" r:embed="rId1"/>
        <a:srcRect l="25576" t="21762" r="42910" b="6470"/>
        <a:stretch/>
      </xdr:blipFill>
      <xdr:spPr>
        <a:xfrm>
          <a:off x="5086350" y="28575"/>
          <a:ext cx="5762626" cy="7381876"/>
        </a:xfrm>
        <a:prstGeom prst="rect">
          <a:avLst/>
        </a:prstGeom>
      </xdr:spPr>
    </xdr:pic>
    <xdr:clientData/>
  </xdr:twoCellAnchor>
  <xdr:twoCellAnchor editAs="oneCell">
    <xdr:from>
      <xdr:col>20</xdr:col>
      <xdr:colOff>9525</xdr:colOff>
      <xdr:row>1</xdr:row>
      <xdr:rowOff>28575</xdr:rowOff>
    </xdr:from>
    <xdr:to>
      <xdr:col>27</xdr:col>
      <xdr:colOff>523875</xdr:colOff>
      <xdr:row>35</xdr:row>
      <xdr:rowOff>152401</xdr:rowOff>
    </xdr:to>
    <xdr:pic>
      <xdr:nvPicPr>
        <xdr:cNvPr id="4" name="Picture 3"/>
        <xdr:cNvPicPr>
          <a:picLocks noChangeAspect="1"/>
        </xdr:cNvPicPr>
      </xdr:nvPicPr>
      <xdr:blipFill rotWithShape="1">
        <a:blip xmlns:r="http://schemas.openxmlformats.org/officeDocument/2006/relationships" r:embed="rId2"/>
        <a:srcRect l="27441" t="19669" r="40305" b="7099"/>
        <a:stretch/>
      </xdr:blipFill>
      <xdr:spPr>
        <a:xfrm>
          <a:off x="12658725" y="209550"/>
          <a:ext cx="4914900" cy="627697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16</xdr:row>
      <xdr:rowOff>9525</xdr:rowOff>
    </xdr:from>
    <xdr:to>
      <xdr:col>2</xdr:col>
      <xdr:colOff>57150</xdr:colOff>
      <xdr:row>19</xdr:row>
      <xdr:rowOff>41910</xdr:rowOff>
    </xdr:to>
    <xdr:sp macro="" textlink="">
      <xdr:nvSpPr>
        <xdr:cNvPr id="2" name="AutoShape 1">
          <a:extLst>
            <a:ext uri="{FF2B5EF4-FFF2-40B4-BE49-F238E27FC236}">
              <a16:creationId xmlns="" xmlns:a16="http://schemas.microsoft.com/office/drawing/2014/main" id="{00000000-0008-0000-0100-000002000000}"/>
            </a:ext>
          </a:extLst>
        </xdr:cNvPr>
        <xdr:cNvSpPr>
          <a:spLocks noChangeAspect="1" noChangeArrowheads="1"/>
        </xdr:cNvSpPr>
      </xdr:nvSpPr>
      <xdr:spPr bwMode="auto">
        <a:xfrm>
          <a:off x="4954905" y="1609725"/>
          <a:ext cx="127635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600075</xdr:colOff>
      <xdr:row>1</xdr:row>
      <xdr:rowOff>19050</xdr:rowOff>
    </xdr:from>
    <xdr:to>
      <xdr:col>10</xdr:col>
      <xdr:colOff>314325</xdr:colOff>
      <xdr:row>44</xdr:row>
      <xdr:rowOff>38100</xdr:rowOff>
    </xdr:to>
    <xdr:pic>
      <xdr:nvPicPr>
        <xdr:cNvPr id="3" name="Picture 2"/>
        <xdr:cNvPicPr>
          <a:picLocks noChangeAspect="1"/>
        </xdr:cNvPicPr>
      </xdr:nvPicPr>
      <xdr:blipFill rotWithShape="1">
        <a:blip xmlns:r="http://schemas.openxmlformats.org/officeDocument/2006/relationships" r:embed="rId1"/>
        <a:srcRect l="25472" t="21947" r="42753" b="7025"/>
        <a:stretch/>
      </xdr:blipFill>
      <xdr:spPr>
        <a:xfrm>
          <a:off x="600075" y="209550"/>
          <a:ext cx="5810250" cy="7305675"/>
        </a:xfrm>
        <a:prstGeom prst="rect">
          <a:avLst/>
        </a:prstGeom>
      </xdr:spPr>
    </xdr:pic>
    <xdr:clientData/>
  </xdr:twoCellAnchor>
  <xdr:twoCellAnchor editAs="oneCell">
    <xdr:from>
      <xdr:col>11</xdr:col>
      <xdr:colOff>9525</xdr:colOff>
      <xdr:row>2</xdr:row>
      <xdr:rowOff>19049</xdr:rowOff>
    </xdr:from>
    <xdr:to>
      <xdr:col>19</xdr:col>
      <xdr:colOff>66675</xdr:colOff>
      <xdr:row>39</xdr:row>
      <xdr:rowOff>85725</xdr:rowOff>
    </xdr:to>
    <xdr:pic>
      <xdr:nvPicPr>
        <xdr:cNvPr id="4" name="Picture 3"/>
        <xdr:cNvPicPr>
          <a:picLocks noChangeAspect="1"/>
        </xdr:cNvPicPr>
      </xdr:nvPicPr>
      <xdr:blipFill rotWithShape="1">
        <a:blip xmlns:r="http://schemas.openxmlformats.org/officeDocument/2006/relationships" r:embed="rId2"/>
        <a:srcRect l="27441" t="19559" r="40180" b="6655"/>
        <a:stretch/>
      </xdr:blipFill>
      <xdr:spPr>
        <a:xfrm>
          <a:off x="6715125" y="428624"/>
          <a:ext cx="4933950" cy="632460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76200</xdr:colOff>
      <xdr:row>17</xdr:row>
      <xdr:rowOff>0</xdr:rowOff>
    </xdr:from>
    <xdr:to>
      <xdr:col>7</xdr:col>
      <xdr:colOff>361950</xdr:colOff>
      <xdr:row>33</xdr:row>
      <xdr:rowOff>133350</xdr:rowOff>
    </xdr:to>
    <xdr:graphicFrame macro="">
      <xdr:nvGraphicFramePr>
        <xdr:cNvPr id="10842" name="Chart 2">
          <a:extLst>
            <a:ext uri="{FF2B5EF4-FFF2-40B4-BE49-F238E27FC236}">
              <a16:creationId xmlns="" xmlns:a16="http://schemas.microsoft.com/office/drawing/2014/main" id="{00000000-0008-0000-0200-00005A2A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295275</xdr:colOff>
      <xdr:row>17</xdr:row>
      <xdr:rowOff>6928</xdr:rowOff>
    </xdr:from>
    <xdr:to>
      <xdr:col>19</xdr:col>
      <xdr:colOff>142875</xdr:colOff>
      <xdr:row>34</xdr:row>
      <xdr:rowOff>45028</xdr:rowOff>
    </xdr:to>
    <xdr:graphicFrame macro="">
      <xdr:nvGraphicFramePr>
        <xdr:cNvPr id="10843" name="Chart 2">
          <a:extLst>
            <a:ext uri="{FF2B5EF4-FFF2-40B4-BE49-F238E27FC236}">
              <a16:creationId xmlns="" xmlns:a16="http://schemas.microsoft.com/office/drawing/2014/main" id="{00000000-0008-0000-0200-00005B2A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76200</xdr:colOff>
      <xdr:row>17</xdr:row>
      <xdr:rowOff>0</xdr:rowOff>
    </xdr:from>
    <xdr:to>
      <xdr:col>7</xdr:col>
      <xdr:colOff>361950</xdr:colOff>
      <xdr:row>33</xdr:row>
      <xdr:rowOff>133350</xdr:rowOff>
    </xdr:to>
    <xdr:graphicFrame macro="">
      <xdr:nvGraphicFramePr>
        <xdr:cNvPr id="4" name="Chart 2">
          <a:extLst>
            <a:ext uri="{FF2B5EF4-FFF2-40B4-BE49-F238E27FC236}">
              <a16:creationId xmlns="" xmlns:a16="http://schemas.microsoft.com/office/drawing/2014/main" id="{00000000-0008-0000-0200-00005A2A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11</xdr:col>
      <xdr:colOff>295275</xdr:colOff>
      <xdr:row>17</xdr:row>
      <xdr:rowOff>6928</xdr:rowOff>
    </xdr:from>
    <xdr:to>
      <xdr:col>19</xdr:col>
      <xdr:colOff>142875</xdr:colOff>
      <xdr:row>34</xdr:row>
      <xdr:rowOff>45028</xdr:rowOff>
    </xdr:to>
    <xdr:graphicFrame macro="">
      <xdr:nvGraphicFramePr>
        <xdr:cNvPr id="5" name="Chart 2">
          <a:extLst>
            <a:ext uri="{FF2B5EF4-FFF2-40B4-BE49-F238E27FC236}">
              <a16:creationId xmlns="" xmlns:a16="http://schemas.microsoft.com/office/drawing/2014/main" id="{00000000-0008-0000-0200-00005B2A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3</xdr:col>
      <xdr:colOff>274320</xdr:colOff>
      <xdr:row>5</xdr:row>
      <xdr:rowOff>38100</xdr:rowOff>
    </xdr:from>
    <xdr:to>
      <xdr:col>10</xdr:col>
      <xdr:colOff>579120</xdr:colOff>
      <xdr:row>20</xdr:row>
      <xdr:rowOff>121920</xdr:rowOff>
    </xdr:to>
    <xdr:graphicFrame macro="">
      <xdr:nvGraphicFramePr>
        <xdr:cNvPr id="3" name="Chart 2">
          <a:extLst>
            <a:ext uri="{FF2B5EF4-FFF2-40B4-BE49-F238E27FC236}">
              <a16:creationId xmlns="" xmlns:a16="http://schemas.microsoft.com/office/drawing/2014/main" id="{00000000-0008-0000-0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0</xdr:colOff>
      <xdr:row>6</xdr:row>
      <xdr:rowOff>0</xdr:rowOff>
    </xdr:from>
    <xdr:to>
      <xdr:col>26</xdr:col>
      <xdr:colOff>304800</xdr:colOff>
      <xdr:row>21</xdr:row>
      <xdr:rowOff>83820</xdr:rowOff>
    </xdr:to>
    <xdr:graphicFrame macro="">
      <xdr:nvGraphicFramePr>
        <xdr:cNvPr id="6" name="Chart 5">
          <a:extLst>
            <a:ext uri="{FF2B5EF4-FFF2-40B4-BE49-F238E27FC236}">
              <a16:creationId xmlns="" xmlns:a16="http://schemas.microsoft.com/office/drawing/2014/main" id="{00000000-0008-0000-04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274320</xdr:colOff>
      <xdr:row>5</xdr:row>
      <xdr:rowOff>38100</xdr:rowOff>
    </xdr:from>
    <xdr:to>
      <xdr:col>10</xdr:col>
      <xdr:colOff>579120</xdr:colOff>
      <xdr:row>20</xdr:row>
      <xdr:rowOff>121920</xdr:rowOff>
    </xdr:to>
    <xdr:graphicFrame macro="">
      <xdr:nvGraphicFramePr>
        <xdr:cNvPr id="8" name="Chart 7">
          <a:extLst>
            <a:ext uri="{FF2B5EF4-FFF2-40B4-BE49-F238E27FC236}">
              <a16:creationId xmlns="" xmlns:a16="http://schemas.microsoft.com/office/drawing/2014/main" id="{00000000-0008-0000-0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18</xdr:col>
      <xdr:colOff>0</xdr:colOff>
      <xdr:row>6</xdr:row>
      <xdr:rowOff>0</xdr:rowOff>
    </xdr:from>
    <xdr:to>
      <xdr:col>26</xdr:col>
      <xdr:colOff>304800</xdr:colOff>
      <xdr:row>21</xdr:row>
      <xdr:rowOff>83820</xdr:rowOff>
    </xdr:to>
    <xdr:graphicFrame macro="">
      <xdr:nvGraphicFramePr>
        <xdr:cNvPr id="10" name="Chart 9">
          <a:extLst>
            <a:ext uri="{FF2B5EF4-FFF2-40B4-BE49-F238E27FC236}">
              <a16:creationId xmlns="" xmlns:a16="http://schemas.microsoft.com/office/drawing/2014/main" id="{00000000-0008-0000-04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6</xdr:col>
      <xdr:colOff>28575</xdr:colOff>
      <xdr:row>4</xdr:row>
      <xdr:rowOff>47627</xdr:rowOff>
    </xdr:from>
    <xdr:to>
      <xdr:col>13</xdr:col>
      <xdr:colOff>219075</xdr:colOff>
      <xdr:row>20</xdr:row>
      <xdr:rowOff>1</xdr:rowOff>
    </xdr:to>
    <xdr:graphicFrame macro="">
      <xdr:nvGraphicFramePr>
        <xdr:cNvPr id="2" name="Chart 1">
          <a:extLst>
            <a:ext uri="{FF2B5EF4-FFF2-40B4-BE49-F238E27FC236}">
              <a16:creationId xmlns="" xmlns:a16="http://schemas.microsoft.com/office/drawing/2014/main" id="{00000000-0008-0000-0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66675</xdr:colOff>
      <xdr:row>21</xdr:row>
      <xdr:rowOff>28575</xdr:rowOff>
    </xdr:from>
    <xdr:to>
      <xdr:col>13</xdr:col>
      <xdr:colOff>238125</xdr:colOff>
      <xdr:row>36</xdr:row>
      <xdr:rowOff>47625</xdr:rowOff>
    </xdr:to>
    <xdr:graphicFrame macro="">
      <xdr:nvGraphicFramePr>
        <xdr:cNvPr id="3" name="Chart 2">
          <a:extLst>
            <a:ext uri="{FF2B5EF4-FFF2-40B4-BE49-F238E27FC236}">
              <a16:creationId xmlns="" xmlns:a16="http://schemas.microsoft.com/office/drawing/2014/main" id="{00000000-0008-0000-0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47625</xdr:colOff>
      <xdr:row>43</xdr:row>
      <xdr:rowOff>9525</xdr:rowOff>
    </xdr:from>
    <xdr:to>
      <xdr:col>13</xdr:col>
      <xdr:colOff>381000</xdr:colOff>
      <xdr:row>57</xdr:row>
      <xdr:rowOff>57150</xdr:rowOff>
    </xdr:to>
    <xdr:graphicFrame macro="">
      <xdr:nvGraphicFramePr>
        <xdr:cNvPr id="4" name="Chart 1">
          <a:extLst>
            <a:ext uri="{FF2B5EF4-FFF2-40B4-BE49-F238E27FC236}">
              <a16:creationId xmlns="" xmlns:a16="http://schemas.microsoft.com/office/drawing/2014/main" id="{00000000-0008-0000-05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57150</xdr:colOff>
      <xdr:row>60</xdr:row>
      <xdr:rowOff>19050</xdr:rowOff>
    </xdr:from>
    <xdr:to>
      <xdr:col>13</xdr:col>
      <xdr:colOff>447675</xdr:colOff>
      <xdr:row>75</xdr:row>
      <xdr:rowOff>38100</xdr:rowOff>
    </xdr:to>
    <xdr:graphicFrame macro="">
      <xdr:nvGraphicFramePr>
        <xdr:cNvPr id="5" name="Chart 2">
          <a:extLst>
            <a:ext uri="{FF2B5EF4-FFF2-40B4-BE49-F238E27FC236}">
              <a16:creationId xmlns="" xmlns:a16="http://schemas.microsoft.com/office/drawing/2014/main" id="{00000000-0008-0000-05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6</xdr:col>
      <xdr:colOff>457200</xdr:colOff>
      <xdr:row>17</xdr:row>
      <xdr:rowOff>100012</xdr:rowOff>
    </xdr:from>
    <xdr:to>
      <xdr:col>14</xdr:col>
      <xdr:colOff>152400</xdr:colOff>
      <xdr:row>34</xdr:row>
      <xdr:rowOff>90487</xdr:rowOff>
    </xdr:to>
    <xdr:graphicFrame macro="">
      <xdr:nvGraphicFramePr>
        <xdr:cNvPr id="2" name="Chart 1">
          <a:extLst>
            <a:ext uri="{FF2B5EF4-FFF2-40B4-BE49-F238E27FC236}">
              <a16:creationId xmlns=""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53340</xdr:colOff>
      <xdr:row>2</xdr:row>
      <xdr:rowOff>29527</xdr:rowOff>
    </xdr:from>
    <xdr:to>
      <xdr:col>16</xdr:col>
      <xdr:colOff>358140</xdr:colOff>
      <xdr:row>16</xdr:row>
      <xdr:rowOff>144780</xdr:rowOff>
    </xdr:to>
    <xdr:graphicFrame macro="">
      <xdr:nvGraphicFramePr>
        <xdr:cNvPr id="3" name="Chart 2">
          <a:extLst>
            <a:ext uri="{FF2B5EF4-FFF2-40B4-BE49-F238E27FC236}">
              <a16:creationId xmlns="" xmlns:a16="http://schemas.microsoft.com/office/drawing/2014/main" id="{00000000-0008-0000-0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9525</xdr:colOff>
      <xdr:row>40</xdr:row>
      <xdr:rowOff>23812</xdr:rowOff>
    </xdr:from>
    <xdr:to>
      <xdr:col>16</xdr:col>
      <xdr:colOff>314325</xdr:colOff>
      <xdr:row>54</xdr:row>
      <xdr:rowOff>138112</xdr:rowOff>
    </xdr:to>
    <xdr:graphicFrame macro="">
      <xdr:nvGraphicFramePr>
        <xdr:cNvPr id="4" name="Chart 3">
          <a:extLst>
            <a:ext uri="{FF2B5EF4-FFF2-40B4-BE49-F238E27FC236}">
              <a16:creationId xmlns="" xmlns:a16="http://schemas.microsoft.com/office/drawing/2014/main" id="{00000000-0008-0000-06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4</xdr:col>
      <xdr:colOff>0</xdr:colOff>
      <xdr:row>6</xdr:row>
      <xdr:rowOff>9525</xdr:rowOff>
    </xdr:from>
    <xdr:to>
      <xdr:col>9</xdr:col>
      <xdr:colOff>571500</xdr:colOff>
      <xdr:row>19</xdr:row>
      <xdr:rowOff>152400</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0</xdr:colOff>
      <xdr:row>28</xdr:row>
      <xdr:rowOff>0</xdr:rowOff>
    </xdr:from>
    <xdr:to>
      <xdr:col>9</xdr:col>
      <xdr:colOff>571500</xdr:colOff>
      <xdr:row>41</xdr:row>
      <xdr:rowOff>142875</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2</xdr:col>
      <xdr:colOff>29633</xdr:colOff>
      <xdr:row>8</xdr:row>
      <xdr:rowOff>12699</xdr:rowOff>
    </xdr:from>
    <xdr:to>
      <xdr:col>9</xdr:col>
      <xdr:colOff>190500</xdr:colOff>
      <xdr:row>24</xdr:row>
      <xdr:rowOff>46566</xdr:rowOff>
    </xdr:to>
    <xdr:graphicFrame macro="">
      <xdr:nvGraphicFramePr>
        <xdr:cNvPr id="7" name="Chart 6">
          <a:extLst>
            <a:ext uri="{FF2B5EF4-FFF2-40B4-BE49-F238E27FC236}">
              <a16:creationId xmlns="" xmlns:a16="http://schemas.microsoft.com/office/drawing/2014/main" id="{00000000-0008-0000-07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12701</xdr:colOff>
      <xdr:row>31</xdr:row>
      <xdr:rowOff>0</xdr:rowOff>
    </xdr:from>
    <xdr:to>
      <xdr:col>9</xdr:col>
      <xdr:colOff>173568</xdr:colOff>
      <xdr:row>31</xdr:row>
      <xdr:rowOff>21167</xdr:rowOff>
    </xdr:to>
    <xdr:graphicFrame macro="">
      <xdr:nvGraphicFramePr>
        <xdr:cNvPr id="13" name="Chart 12">
          <a:extLst>
            <a:ext uri="{FF2B5EF4-FFF2-40B4-BE49-F238E27FC236}">
              <a16:creationId xmlns="" xmlns:a16="http://schemas.microsoft.com/office/drawing/2014/main" id="{00000000-0008-0000-07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21166</xdr:colOff>
      <xdr:row>36</xdr:row>
      <xdr:rowOff>12699</xdr:rowOff>
    </xdr:from>
    <xdr:to>
      <xdr:col>9</xdr:col>
      <xdr:colOff>182033</xdr:colOff>
      <xdr:row>52</xdr:row>
      <xdr:rowOff>46566</xdr:rowOff>
    </xdr:to>
    <xdr:graphicFrame macro="">
      <xdr:nvGraphicFramePr>
        <xdr:cNvPr id="14" name="Chart 13">
          <a:extLst>
            <a:ext uri="{FF2B5EF4-FFF2-40B4-BE49-F238E27FC236}">
              <a16:creationId xmlns="" xmlns:a16="http://schemas.microsoft.com/office/drawing/2014/main" id="{00000000-0008-0000-07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7.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CC5"/>
  </sheetPr>
  <dimension ref="A1"/>
  <sheetViews>
    <sheetView tabSelected="1" workbookViewId="0">
      <selection activeCell="J2" sqref="J2"/>
    </sheetView>
  </sheetViews>
  <sheetFormatPr defaultRowHeight="12.75" x14ac:dyDescent="0.2"/>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theme="7" tint="0.39997558519241921"/>
  </sheetPr>
  <dimension ref="B1:R54"/>
  <sheetViews>
    <sheetView zoomScale="90" zoomScaleNormal="90" workbookViewId="0">
      <selection activeCell="B31" sqref="B31"/>
    </sheetView>
  </sheetViews>
  <sheetFormatPr defaultColWidth="9.140625" defaultRowHeight="12.75" x14ac:dyDescent="0.2"/>
  <cols>
    <col min="1" max="1" width="8.140625" style="10" customWidth="1"/>
    <col min="2" max="2" width="9.85546875" style="13" customWidth="1"/>
    <col min="3" max="3" width="9" style="10" customWidth="1"/>
    <col min="4" max="5" width="9.28515625" style="10" bestFit="1" customWidth="1"/>
    <col min="6" max="16384" width="9.140625" style="10"/>
  </cols>
  <sheetData>
    <row r="1" spans="2:18" x14ac:dyDescent="0.2">
      <c r="C1" s="5"/>
      <c r="L1" s="52"/>
      <c r="M1" s="52"/>
      <c r="N1" s="52"/>
      <c r="O1" s="13"/>
    </row>
    <row r="2" spans="2:18" x14ac:dyDescent="0.2">
      <c r="B2" s="9" t="s">
        <v>258</v>
      </c>
      <c r="C2" s="5"/>
      <c r="L2" s="52"/>
      <c r="M2" s="52"/>
      <c r="N2" s="52"/>
      <c r="O2" s="13"/>
    </row>
    <row r="3" spans="2:18" x14ac:dyDescent="0.2">
      <c r="C3" s="5"/>
      <c r="L3" s="52"/>
      <c r="M3" s="52"/>
      <c r="N3" s="52"/>
      <c r="O3" s="13"/>
    </row>
    <row r="4" spans="2:18" x14ac:dyDescent="0.2">
      <c r="L4" s="186"/>
      <c r="M4" s="186"/>
      <c r="N4" s="186"/>
      <c r="O4" s="186"/>
      <c r="P4" s="186"/>
      <c r="Q4" s="186"/>
      <c r="R4" s="186"/>
    </row>
    <row r="5" spans="2:18" x14ac:dyDescent="0.2">
      <c r="B5" s="13">
        <v>2011</v>
      </c>
      <c r="C5" s="98">
        <v>2011</v>
      </c>
      <c r="D5" s="98" t="s">
        <v>101</v>
      </c>
      <c r="E5" s="102">
        <v>2</v>
      </c>
      <c r="F5" s="102">
        <v>3</v>
      </c>
      <c r="G5" s="102">
        <v>4</v>
      </c>
      <c r="H5" s="102" t="s">
        <v>61</v>
      </c>
      <c r="L5" s="186"/>
      <c r="M5" s="186"/>
      <c r="N5" s="186"/>
      <c r="O5" s="186"/>
      <c r="P5" s="186"/>
      <c r="Q5" s="186"/>
      <c r="R5" s="186"/>
    </row>
    <row r="6" spans="2:18" x14ac:dyDescent="0.2">
      <c r="C6" s="98" t="s">
        <v>1</v>
      </c>
      <c r="D6" s="166">
        <v>60.309793381064935</v>
      </c>
      <c r="E6" s="166">
        <v>29.441568679075552</v>
      </c>
      <c r="F6" s="166">
        <v>23.539260073598211</v>
      </c>
      <c r="G6" s="166">
        <v>14.526773347543751</v>
      </c>
      <c r="H6" s="166">
        <v>16.379755551730074</v>
      </c>
      <c r="L6" s="186"/>
      <c r="M6" s="186"/>
      <c r="N6" s="186"/>
      <c r="O6" s="186"/>
      <c r="P6" s="186"/>
      <c r="Q6" s="186"/>
      <c r="R6" s="186"/>
    </row>
    <row r="7" spans="2:18" x14ac:dyDescent="0.2">
      <c r="C7" s="98" t="s">
        <v>0</v>
      </c>
      <c r="D7" s="166">
        <v>39.690206618935058</v>
      </c>
      <c r="E7" s="166">
        <v>70.558431320924441</v>
      </c>
      <c r="F7" s="166">
        <v>76.460739926401786</v>
      </c>
      <c r="G7" s="166">
        <v>85.473226652456262</v>
      </c>
      <c r="H7" s="166">
        <v>83.620244448269929</v>
      </c>
      <c r="L7" s="186"/>
      <c r="M7" s="186"/>
      <c r="N7" s="186"/>
      <c r="O7" s="186"/>
      <c r="P7" s="186"/>
      <c r="Q7" s="186"/>
      <c r="R7" s="186"/>
    </row>
    <row r="8" spans="2:18" x14ac:dyDescent="0.2">
      <c r="L8" s="186"/>
      <c r="M8" s="186"/>
      <c r="N8" s="186"/>
      <c r="O8" s="186"/>
      <c r="P8" s="186"/>
      <c r="Q8" s="186"/>
      <c r="R8" s="186"/>
    </row>
    <row r="25" spans="2:10" ht="12" customHeight="1" x14ac:dyDescent="0.2"/>
    <row r="26" spans="2:10" x14ac:dyDescent="0.2">
      <c r="B26" s="13" t="s">
        <v>48</v>
      </c>
    </row>
    <row r="28" spans="2:10" x14ac:dyDescent="0.2">
      <c r="C28" s="80"/>
      <c r="D28" s="80"/>
      <c r="E28" s="80"/>
      <c r="F28" s="80"/>
      <c r="G28" s="80"/>
      <c r="H28" s="80"/>
      <c r="I28" s="80"/>
      <c r="J28" s="80"/>
    </row>
    <row r="30" spans="2:10" x14ac:dyDescent="0.2">
      <c r="B30" s="9" t="s">
        <v>259</v>
      </c>
    </row>
    <row r="33" spans="2:8" x14ac:dyDescent="0.2">
      <c r="B33" s="13">
        <v>2011</v>
      </c>
      <c r="C33" s="98">
        <v>2011</v>
      </c>
      <c r="D33" s="98" t="s">
        <v>90</v>
      </c>
      <c r="E33" s="102">
        <v>2</v>
      </c>
      <c r="F33" s="102">
        <v>3</v>
      </c>
      <c r="G33" s="102">
        <v>4</v>
      </c>
      <c r="H33" s="102" t="s">
        <v>61</v>
      </c>
    </row>
    <row r="34" spans="2:8" x14ac:dyDescent="0.2">
      <c r="C34" s="98" t="s">
        <v>57</v>
      </c>
      <c r="D34" s="166">
        <v>60.309793381064935</v>
      </c>
      <c r="E34" s="166">
        <v>29.441568679075552</v>
      </c>
      <c r="F34" s="166">
        <v>23.539260073598211</v>
      </c>
      <c r="G34" s="166">
        <v>14.526773347543751</v>
      </c>
      <c r="H34" s="166">
        <v>16.379755551730074</v>
      </c>
    </row>
    <row r="35" spans="2:8" x14ac:dyDescent="0.2">
      <c r="C35" s="98" t="s">
        <v>58</v>
      </c>
      <c r="D35" s="166">
        <v>39.690206618935058</v>
      </c>
      <c r="E35" s="166">
        <v>70.558431320924441</v>
      </c>
      <c r="F35" s="166">
        <v>76.460739926401786</v>
      </c>
      <c r="G35" s="166">
        <v>85.473226652456262</v>
      </c>
      <c r="H35" s="166">
        <v>83.620244448269929</v>
      </c>
    </row>
    <row r="54" spans="3:3" x14ac:dyDescent="0.2">
      <c r="C54" s="10" t="s">
        <v>99</v>
      </c>
    </row>
  </sheetData>
  <phoneticPr fontId="2" type="noConversion"/>
  <pageMargins left="0.75" right="0.75" top="1" bottom="1" header="0.5" footer="0.5"/>
  <pageSetup paperSize="9" orientation="landscape" verticalDpi="300"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B2:S49"/>
  <sheetViews>
    <sheetView workbookViewId="0">
      <selection activeCell="U36" sqref="U36"/>
    </sheetView>
  </sheetViews>
  <sheetFormatPr defaultColWidth="9.140625" defaultRowHeight="12.75" x14ac:dyDescent="0.2"/>
  <cols>
    <col min="1" max="1" width="6.85546875" style="10" customWidth="1"/>
    <col min="2" max="2" width="24" style="10" bestFit="1" customWidth="1"/>
    <col min="3" max="3" width="9.140625" style="10"/>
    <col min="4" max="4" width="12.5703125" style="10" customWidth="1"/>
    <col min="5" max="5" width="8.5703125" style="10" customWidth="1"/>
    <col min="6" max="11" width="7.140625" style="10" customWidth="1"/>
    <col min="12" max="23" width="7.7109375" style="10" customWidth="1"/>
    <col min="24" max="16384" width="9.140625" style="10"/>
  </cols>
  <sheetData>
    <row r="2" spans="2:5" ht="15.75" x14ac:dyDescent="0.25">
      <c r="E2" s="287" t="s">
        <v>267</v>
      </c>
    </row>
    <row r="5" spans="2:5" customFormat="1" x14ac:dyDescent="0.2"/>
    <row r="6" spans="2:5" customFormat="1" x14ac:dyDescent="0.2"/>
    <row r="7" spans="2:5" customFormat="1" x14ac:dyDescent="0.2">
      <c r="C7" s="288"/>
    </row>
    <row r="8" spans="2:5" customFormat="1" x14ac:dyDescent="0.2">
      <c r="C8" s="104" t="s">
        <v>0</v>
      </c>
      <c r="D8" s="104" t="s">
        <v>1</v>
      </c>
    </row>
    <row r="9" spans="2:5" customFormat="1" x14ac:dyDescent="0.2">
      <c r="B9" s="89" t="s">
        <v>268</v>
      </c>
      <c r="C9" s="105">
        <v>91.862366716818215</v>
      </c>
      <c r="D9" s="105">
        <v>8.1376332831817866</v>
      </c>
    </row>
    <row r="10" spans="2:5" customFormat="1" x14ac:dyDescent="0.2">
      <c r="B10" s="289" t="s">
        <v>269</v>
      </c>
      <c r="C10" s="105">
        <v>73.840998712788348</v>
      </c>
      <c r="D10" s="105">
        <v>26.159001287211659</v>
      </c>
    </row>
    <row r="11" spans="2:5" customFormat="1" x14ac:dyDescent="0.2">
      <c r="B11" s="90" t="s">
        <v>270</v>
      </c>
      <c r="C11" s="105">
        <v>80.535816745376692</v>
      </c>
      <c r="D11" s="105">
        <v>19.464183254623293</v>
      </c>
    </row>
    <row r="12" spans="2:5" customFormat="1" x14ac:dyDescent="0.2">
      <c r="B12" s="289" t="s">
        <v>271</v>
      </c>
      <c r="C12" s="105">
        <v>91.404205591919094</v>
      </c>
      <c r="D12" s="105">
        <v>8.5957944080809181</v>
      </c>
    </row>
    <row r="13" spans="2:5" customFormat="1" x14ac:dyDescent="0.2">
      <c r="B13" s="90" t="s">
        <v>272</v>
      </c>
      <c r="C13" s="105">
        <v>89.373250898645139</v>
      </c>
      <c r="D13" s="105">
        <v>10.626749101354866</v>
      </c>
    </row>
    <row r="14" spans="2:5" customFormat="1" x14ac:dyDescent="0.2">
      <c r="B14" s="91" t="s">
        <v>273</v>
      </c>
      <c r="C14" s="105">
        <v>22.656952133972734</v>
      </c>
      <c r="D14" s="105">
        <v>77.343047866027277</v>
      </c>
    </row>
    <row r="15" spans="2:5" customFormat="1" x14ac:dyDescent="0.2"/>
    <row r="23" spans="2:19" x14ac:dyDescent="0.2">
      <c r="E23" s="10" t="s">
        <v>50</v>
      </c>
    </row>
    <row r="25" spans="2:19" x14ac:dyDescent="0.2">
      <c r="B25" s="80"/>
      <c r="C25" s="80"/>
      <c r="D25" s="80"/>
      <c r="E25" s="80"/>
      <c r="F25" s="80"/>
      <c r="G25" s="80"/>
      <c r="H25" s="80"/>
      <c r="I25" s="80"/>
      <c r="J25" s="80"/>
      <c r="K25" s="80"/>
      <c r="L25" s="80"/>
      <c r="M25" s="80"/>
      <c r="N25" s="80"/>
      <c r="O25" s="80"/>
      <c r="P25" s="80"/>
      <c r="Q25" s="80"/>
      <c r="R25" s="80"/>
      <c r="S25" s="80"/>
    </row>
    <row r="26" spans="2:19" x14ac:dyDescent="0.2">
      <c r="E26" s="13"/>
      <c r="F26" s="13"/>
      <c r="G26" s="13"/>
      <c r="H26" s="13"/>
      <c r="I26" s="13"/>
      <c r="J26" s="13"/>
      <c r="K26" s="13"/>
      <c r="L26" s="13"/>
      <c r="M26" s="13"/>
      <c r="N26" s="13"/>
      <c r="O26" s="13"/>
      <c r="P26" s="13"/>
    </row>
    <row r="27" spans="2:19" ht="15.75" x14ac:dyDescent="0.25">
      <c r="E27" s="290" t="s">
        <v>274</v>
      </c>
    </row>
    <row r="28" spans="2:19" x14ac:dyDescent="0.2">
      <c r="C28" s="270" t="s">
        <v>58</v>
      </c>
      <c r="D28" s="270" t="s">
        <v>57</v>
      </c>
    </row>
    <row r="29" spans="2:19" ht="12.75" customHeight="1" x14ac:dyDescent="0.2">
      <c r="B29" s="291" t="s">
        <v>275</v>
      </c>
      <c r="C29" s="105">
        <v>91.862366716818215</v>
      </c>
      <c r="D29" s="105">
        <v>8.1376332831817866</v>
      </c>
    </row>
    <row r="30" spans="2:19" x14ac:dyDescent="0.2">
      <c r="B30" s="292" t="s">
        <v>276</v>
      </c>
      <c r="C30" s="105">
        <v>73.840998712788348</v>
      </c>
      <c r="D30" s="105">
        <v>26.159001287211659</v>
      </c>
    </row>
    <row r="31" spans="2:19" x14ac:dyDescent="0.2">
      <c r="B31" s="293" t="s">
        <v>277</v>
      </c>
      <c r="C31" s="105">
        <v>80.535816745376692</v>
      </c>
      <c r="D31" s="105">
        <v>19.464183254623293</v>
      </c>
    </row>
    <row r="32" spans="2:19" x14ac:dyDescent="0.2">
      <c r="B32" s="292" t="s">
        <v>278</v>
      </c>
      <c r="C32" s="105">
        <v>91.404205591919094</v>
      </c>
      <c r="D32" s="105">
        <v>8.5957944080809181</v>
      </c>
    </row>
    <row r="33" spans="2:4" x14ac:dyDescent="0.2">
      <c r="B33" s="293" t="s">
        <v>279</v>
      </c>
      <c r="C33" s="105">
        <v>89.373250898645139</v>
      </c>
      <c r="D33" s="105">
        <v>10.626749101354866</v>
      </c>
    </row>
    <row r="34" spans="2:4" x14ac:dyDescent="0.2">
      <c r="B34" s="294" t="s">
        <v>280</v>
      </c>
      <c r="C34" s="105">
        <v>22.656952133972734</v>
      </c>
      <c r="D34" s="105">
        <v>77.343047866027277</v>
      </c>
    </row>
    <row r="49" spans="5:5" x14ac:dyDescent="0.2">
      <c r="E49" s="10" t="s">
        <v>100</v>
      </c>
    </row>
  </sheetData>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theme="7" tint="0.39997558519241921"/>
  </sheetPr>
  <dimension ref="A1:O75"/>
  <sheetViews>
    <sheetView topLeftCell="A11" workbookViewId="0">
      <selection activeCell="F39" sqref="F39"/>
    </sheetView>
  </sheetViews>
  <sheetFormatPr defaultColWidth="9.140625" defaultRowHeight="12.75" x14ac:dyDescent="0.2"/>
  <cols>
    <col min="1" max="1" width="18" style="10" customWidth="1"/>
    <col min="2" max="5" width="11" style="10" customWidth="1"/>
    <col min="6" max="6" width="11" style="13" customWidth="1"/>
    <col min="7" max="8" width="11" style="10" customWidth="1"/>
    <col min="9" max="10" width="8.85546875" style="10"/>
    <col min="11" max="11" width="0" style="10" hidden="1" customWidth="1"/>
    <col min="12" max="16384" width="9.140625" style="10"/>
  </cols>
  <sheetData>
    <row r="1" spans="1:7" x14ac:dyDescent="0.2">
      <c r="G1" s="178" t="s">
        <v>148</v>
      </c>
    </row>
    <row r="3" spans="1:7" x14ac:dyDescent="0.2">
      <c r="A3" s="54"/>
    </row>
    <row r="4" spans="1:7" x14ac:dyDescent="0.2">
      <c r="A4" s="178" t="s">
        <v>148</v>
      </c>
      <c r="F4" s="13">
        <v>2002</v>
      </c>
    </row>
    <row r="9" spans="1:7" x14ac:dyDescent="0.2">
      <c r="A9" s="56"/>
      <c r="B9" s="56"/>
      <c r="C9" s="56"/>
      <c r="D9" s="56"/>
      <c r="E9" s="56"/>
    </row>
    <row r="10" spans="1:7" x14ac:dyDescent="0.2">
      <c r="A10" s="56"/>
      <c r="B10" s="56"/>
      <c r="C10" s="56"/>
      <c r="D10" s="56"/>
      <c r="E10" s="56"/>
    </row>
    <row r="11" spans="1:7" x14ac:dyDescent="0.2">
      <c r="A11" s="241"/>
      <c r="B11" s="306">
        <v>2002</v>
      </c>
      <c r="C11" s="307"/>
      <c r="D11" s="306">
        <v>2011</v>
      </c>
      <c r="E11" s="307"/>
    </row>
    <row r="12" spans="1:7" x14ac:dyDescent="0.2">
      <c r="A12" s="242"/>
      <c r="B12" s="103" t="s">
        <v>1</v>
      </c>
      <c r="C12" s="103" t="s">
        <v>0</v>
      </c>
      <c r="D12" s="103" t="s">
        <v>1</v>
      </c>
      <c r="E12" s="103" t="s">
        <v>0</v>
      </c>
    </row>
    <row r="13" spans="1:7" x14ac:dyDescent="0.2">
      <c r="A13" s="89" t="s">
        <v>91</v>
      </c>
      <c r="B13" s="100">
        <v>41.433902984117829</v>
      </c>
      <c r="C13" s="100">
        <v>58.566097015882171</v>
      </c>
      <c r="D13" s="100">
        <v>43.524237319857754</v>
      </c>
      <c r="E13" s="100">
        <v>56.475762680142239</v>
      </c>
    </row>
    <row r="14" spans="1:7" x14ac:dyDescent="0.2">
      <c r="A14" s="90" t="s">
        <v>116</v>
      </c>
      <c r="B14" s="100">
        <v>36.401145730967578</v>
      </c>
      <c r="C14" s="100">
        <v>63.598854269032415</v>
      </c>
      <c r="D14" s="100">
        <v>37.145883843347967</v>
      </c>
      <c r="E14" s="100">
        <v>62.854116156652026</v>
      </c>
    </row>
    <row r="15" spans="1:7" x14ac:dyDescent="0.2">
      <c r="A15" s="90" t="s">
        <v>117</v>
      </c>
      <c r="B15" s="100">
        <v>62.87702639569239</v>
      </c>
      <c r="C15" s="100">
        <v>37.12297360430761</v>
      </c>
      <c r="D15" s="100">
        <v>54.704596609463842</v>
      </c>
      <c r="E15" s="100">
        <v>45.295403390536165</v>
      </c>
    </row>
    <row r="16" spans="1:7" x14ac:dyDescent="0.2">
      <c r="A16" s="97" t="s">
        <v>60</v>
      </c>
      <c r="B16" s="100">
        <v>74.135830967435652</v>
      </c>
      <c r="C16" s="100">
        <v>25.864169032564337</v>
      </c>
      <c r="D16" s="100">
        <v>72.968959553575601</v>
      </c>
      <c r="E16" s="100">
        <v>27.031040446424399</v>
      </c>
    </row>
    <row r="21" spans="6:6" x14ac:dyDescent="0.2">
      <c r="F21" s="13">
        <v>2011</v>
      </c>
    </row>
    <row r="35" spans="1:15" x14ac:dyDescent="0.2">
      <c r="G35" s="10" t="s">
        <v>48</v>
      </c>
    </row>
    <row r="37" spans="1:15" x14ac:dyDescent="0.2">
      <c r="A37" s="80"/>
      <c r="B37" s="80"/>
      <c r="C37" s="80"/>
      <c r="D37" s="80"/>
      <c r="E37" s="80"/>
      <c r="F37" s="80"/>
      <c r="G37" s="80"/>
      <c r="H37" s="80"/>
      <c r="I37" s="80"/>
      <c r="J37" s="80"/>
      <c r="K37" s="80"/>
      <c r="L37" s="80"/>
      <c r="M37" s="80"/>
      <c r="N37" s="80"/>
      <c r="O37" s="80"/>
    </row>
    <row r="39" spans="1:15" x14ac:dyDescent="0.2">
      <c r="G39" s="135" t="s">
        <v>147</v>
      </c>
    </row>
    <row r="40" spans="1:15" x14ac:dyDescent="0.2">
      <c r="A40" s="135" t="s">
        <v>147</v>
      </c>
    </row>
    <row r="41" spans="1:15" x14ac:dyDescent="0.2">
      <c r="B41" s="42"/>
      <c r="C41" s="42"/>
      <c r="D41" s="42"/>
    </row>
    <row r="42" spans="1:15" x14ac:dyDescent="0.2">
      <c r="B42" s="42"/>
      <c r="C42" s="42"/>
      <c r="D42" s="42"/>
    </row>
    <row r="43" spans="1:15" x14ac:dyDescent="0.2">
      <c r="B43" s="42"/>
      <c r="C43" s="42"/>
      <c r="D43" s="42"/>
    </row>
    <row r="44" spans="1:15" x14ac:dyDescent="0.2">
      <c r="B44" s="42"/>
      <c r="C44" s="42"/>
      <c r="D44" s="42"/>
      <c r="F44" s="13">
        <v>2002</v>
      </c>
    </row>
    <row r="45" spans="1:15" x14ac:dyDescent="0.2">
      <c r="B45" s="42"/>
      <c r="C45" s="42"/>
      <c r="D45" s="42"/>
    </row>
    <row r="46" spans="1:15" x14ac:dyDescent="0.2">
      <c r="B46" s="42"/>
      <c r="C46" s="42"/>
      <c r="D46" s="42"/>
    </row>
    <row r="47" spans="1:15" x14ac:dyDescent="0.2">
      <c r="B47" s="42"/>
      <c r="C47" s="42"/>
      <c r="D47" s="42"/>
    </row>
    <row r="48" spans="1:15" x14ac:dyDescent="0.2">
      <c r="B48" s="42"/>
      <c r="C48" s="42"/>
      <c r="D48" s="42"/>
    </row>
    <row r="50" spans="1:6" x14ac:dyDescent="0.2">
      <c r="A50" s="308"/>
      <c r="B50" s="306">
        <v>2002</v>
      </c>
      <c r="C50" s="307"/>
      <c r="D50" s="306">
        <v>2011</v>
      </c>
      <c r="E50" s="307"/>
    </row>
    <row r="51" spans="1:6" x14ac:dyDescent="0.2">
      <c r="A51" s="309"/>
      <c r="B51" s="103" t="s">
        <v>57</v>
      </c>
      <c r="C51" s="103" t="s">
        <v>58</v>
      </c>
      <c r="D51" s="103" t="s">
        <v>57</v>
      </c>
      <c r="E51" s="103" t="s">
        <v>58</v>
      </c>
    </row>
    <row r="52" spans="1:6" x14ac:dyDescent="0.2">
      <c r="A52" s="89" t="s">
        <v>133</v>
      </c>
      <c r="B52" s="100">
        <v>41.433902984117829</v>
      </c>
      <c r="C52" s="100">
        <v>58.566097015882171</v>
      </c>
      <c r="D52" s="100">
        <v>43.524237319857754</v>
      </c>
      <c r="E52" s="100">
        <v>56.475762680142239</v>
      </c>
    </row>
    <row r="53" spans="1:6" x14ac:dyDescent="0.2">
      <c r="A53" s="90" t="s">
        <v>62</v>
      </c>
      <c r="B53" s="100">
        <v>36.401145730967578</v>
      </c>
      <c r="C53" s="100">
        <v>63.598854269032415</v>
      </c>
      <c r="D53" s="100">
        <v>37.145883843347967</v>
      </c>
      <c r="E53" s="100">
        <v>62.854116156652026</v>
      </c>
    </row>
    <row r="54" spans="1:6" x14ac:dyDescent="0.2">
      <c r="A54" s="90" t="s">
        <v>63</v>
      </c>
      <c r="B54" s="100">
        <v>62.87702639569239</v>
      </c>
      <c r="C54" s="100">
        <v>37.12297360430761</v>
      </c>
      <c r="D54" s="100">
        <v>54.704596609463842</v>
      </c>
      <c r="E54" s="100">
        <v>45.295403390536165</v>
      </c>
    </row>
    <row r="55" spans="1:6" x14ac:dyDescent="0.2">
      <c r="A55" s="91" t="s">
        <v>60</v>
      </c>
      <c r="B55" s="100">
        <v>74.135830967435652</v>
      </c>
      <c r="C55" s="100">
        <v>25.864169032564337</v>
      </c>
      <c r="D55" s="100">
        <v>72.968959553575601</v>
      </c>
      <c r="E55" s="100">
        <v>27.031040446424399</v>
      </c>
    </row>
    <row r="59" spans="1:6" x14ac:dyDescent="0.2">
      <c r="F59" s="13">
        <v>2011</v>
      </c>
    </row>
    <row r="75" spans="7:7" x14ac:dyDescent="0.2">
      <c r="G75" s="10" t="s">
        <v>99</v>
      </c>
    </row>
  </sheetData>
  <mergeCells count="5">
    <mergeCell ref="D50:E50"/>
    <mergeCell ref="A50:A51"/>
    <mergeCell ref="B50:C50"/>
    <mergeCell ref="B11:C11"/>
    <mergeCell ref="D11:E11"/>
  </mergeCells>
  <phoneticPr fontId="2" type="noConversion"/>
  <pageMargins left="0.75" right="0.75" top="1" bottom="1" header="0.5" footer="0.5"/>
  <pageSetup paperSize="9" orientation="landscape"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7" tint="0.39997558519241921"/>
  </sheetPr>
  <dimension ref="A2:R47"/>
  <sheetViews>
    <sheetView workbookViewId="0">
      <selection activeCell="C13" sqref="C13"/>
    </sheetView>
  </sheetViews>
  <sheetFormatPr defaultRowHeight="12.75" x14ac:dyDescent="0.2"/>
  <cols>
    <col min="1" max="1" width="10.5703125" customWidth="1"/>
    <col min="2" max="2" width="10" bestFit="1" customWidth="1"/>
    <col min="3" max="3" width="11.140625" customWidth="1"/>
  </cols>
  <sheetData>
    <row r="2" spans="2:10" ht="15" x14ac:dyDescent="0.25">
      <c r="J2" s="31" t="s">
        <v>256</v>
      </c>
    </row>
    <row r="7" spans="2:10" x14ac:dyDescent="0.2">
      <c r="C7" s="47" t="s">
        <v>92</v>
      </c>
      <c r="D7" s="47" t="s">
        <v>93</v>
      </c>
      <c r="E7" s="104">
        <v>2</v>
      </c>
      <c r="F7" s="104">
        <v>3</v>
      </c>
      <c r="G7" s="47" t="s">
        <v>118</v>
      </c>
      <c r="I7">
        <v>2011</v>
      </c>
    </row>
    <row r="8" spans="2:10" x14ac:dyDescent="0.2">
      <c r="B8" s="107" t="s">
        <v>1</v>
      </c>
      <c r="C8" s="100">
        <v>9.9189276968046727</v>
      </c>
      <c r="D8" s="100">
        <v>29.300526063833964</v>
      </c>
      <c r="E8" s="100">
        <v>18.980095210061002</v>
      </c>
      <c r="F8" s="100">
        <v>16.045406972063439</v>
      </c>
      <c r="G8" s="100">
        <v>15.680599705840493</v>
      </c>
    </row>
    <row r="9" spans="2:10" x14ac:dyDescent="0.2">
      <c r="B9" s="107" t="s">
        <v>0</v>
      </c>
      <c r="C9" s="100">
        <v>90.081072303195342</v>
      </c>
      <c r="D9" s="100">
        <v>70.699473936166044</v>
      </c>
      <c r="E9" s="100">
        <v>81.019904789938991</v>
      </c>
      <c r="F9" s="100">
        <v>83.954593027936554</v>
      </c>
      <c r="G9" s="100">
        <v>84.319400294159507</v>
      </c>
    </row>
    <row r="23" spans="1:18" x14ac:dyDescent="0.2">
      <c r="J23" s="10" t="s">
        <v>48</v>
      </c>
    </row>
    <row r="24" spans="1:18" x14ac:dyDescent="0.2">
      <c r="J24" s="10"/>
    </row>
    <row r="25" spans="1:18" x14ac:dyDescent="0.2">
      <c r="A25" s="46"/>
      <c r="B25" s="46"/>
      <c r="C25" s="46"/>
      <c r="D25" s="46"/>
      <c r="E25" s="46"/>
      <c r="F25" s="46"/>
      <c r="G25" s="46"/>
      <c r="H25" s="46"/>
      <c r="I25" s="46"/>
      <c r="J25" s="80"/>
      <c r="K25" s="46"/>
      <c r="L25" s="46"/>
      <c r="M25" s="46"/>
      <c r="N25" s="46"/>
      <c r="O25" s="46"/>
      <c r="P25" s="46"/>
      <c r="Q25" s="46"/>
      <c r="R25" s="46"/>
    </row>
    <row r="27" spans="1:18" x14ac:dyDescent="0.2">
      <c r="J27" s="4" t="s">
        <v>257</v>
      </c>
    </row>
    <row r="29" spans="1:18" x14ac:dyDescent="0.2">
      <c r="C29" s="47" t="s">
        <v>135</v>
      </c>
      <c r="D29" s="47" t="s">
        <v>102</v>
      </c>
      <c r="E29" s="47">
        <v>2</v>
      </c>
      <c r="F29" s="47">
        <v>3</v>
      </c>
      <c r="G29" s="47" t="s">
        <v>94</v>
      </c>
    </row>
    <row r="30" spans="1:18" x14ac:dyDescent="0.2">
      <c r="B30" s="123" t="s">
        <v>57</v>
      </c>
      <c r="C30" s="100">
        <v>9.9189276968046727</v>
      </c>
      <c r="D30" s="100">
        <v>29.300526063833964</v>
      </c>
      <c r="E30" s="100">
        <v>18.980095210061002</v>
      </c>
      <c r="F30" s="100">
        <v>16.045406972063439</v>
      </c>
      <c r="G30" s="100">
        <v>15.680599705840493</v>
      </c>
    </row>
    <row r="31" spans="1:18" x14ac:dyDescent="0.2">
      <c r="B31" s="123" t="s">
        <v>58</v>
      </c>
      <c r="C31" s="100">
        <v>90.081072303195342</v>
      </c>
      <c r="D31" s="100">
        <v>70.699473936166044</v>
      </c>
      <c r="E31" s="100">
        <v>81.019904789938991</v>
      </c>
      <c r="F31" s="100">
        <v>83.954593027936554</v>
      </c>
      <c r="G31" s="100">
        <v>84.319400294159507</v>
      </c>
    </row>
    <row r="33" spans="9:10" x14ac:dyDescent="0.2">
      <c r="I33">
        <v>2011</v>
      </c>
    </row>
    <row r="47" spans="9:10" x14ac:dyDescent="0.2">
      <c r="J47" s="10" t="s">
        <v>99</v>
      </c>
    </row>
  </sheetData>
  <pageMargins left="0.7" right="0.7" top="0.75" bottom="0.75" header="0.3" footer="0.3"/>
  <pageSetup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theme="7" tint="0.39997558519241921"/>
  </sheetPr>
  <dimension ref="A2:M41"/>
  <sheetViews>
    <sheetView workbookViewId="0">
      <selection activeCell="B24" sqref="B24"/>
    </sheetView>
  </sheetViews>
  <sheetFormatPr defaultRowHeight="12.75" x14ac:dyDescent="0.2"/>
  <cols>
    <col min="1" max="1" width="9.140625" style="10"/>
    <col min="2" max="2" width="32.140625" style="10" customWidth="1"/>
    <col min="3" max="3" width="11.42578125" style="10" customWidth="1"/>
    <col min="4" max="5" width="9.140625" style="10"/>
    <col min="6" max="6" width="10.5703125" style="10" customWidth="1"/>
    <col min="7" max="16384" width="9.140625" style="10"/>
  </cols>
  <sheetData>
    <row r="2" spans="2:6" s="13" customFormat="1" x14ac:dyDescent="0.2">
      <c r="F2" s="9" t="s">
        <v>176</v>
      </c>
    </row>
    <row r="3" spans="2:6" s="13" customFormat="1" x14ac:dyDescent="0.2"/>
    <row r="4" spans="2:6" s="13" customFormat="1" x14ac:dyDescent="0.2">
      <c r="F4" s="62"/>
    </row>
    <row r="5" spans="2:6" s="13" customFormat="1" x14ac:dyDescent="0.2"/>
    <row r="6" spans="2:6" s="13" customFormat="1" x14ac:dyDescent="0.2"/>
    <row r="7" spans="2:6" s="13" customFormat="1" x14ac:dyDescent="0.2"/>
    <row r="8" spans="2:6" s="13" customFormat="1" x14ac:dyDescent="0.2"/>
    <row r="9" spans="2:6" s="13" customFormat="1" x14ac:dyDescent="0.2">
      <c r="C9" s="239" t="s">
        <v>1</v>
      </c>
      <c r="D9" s="102" t="s">
        <v>0</v>
      </c>
    </row>
    <row r="10" spans="2:6" s="13" customFormat="1" x14ac:dyDescent="0.2">
      <c r="B10" s="278" t="s">
        <v>4</v>
      </c>
      <c r="C10" s="240">
        <v>42.533513880272729</v>
      </c>
      <c r="D10" s="240">
        <v>57.466486119727278</v>
      </c>
    </row>
    <row r="11" spans="2:6" s="13" customFormat="1" x14ac:dyDescent="0.2">
      <c r="B11" s="278" t="s">
        <v>149</v>
      </c>
      <c r="C11" s="240">
        <v>50.070772726708235</v>
      </c>
      <c r="D11" s="240">
        <v>49.929227273291772</v>
      </c>
    </row>
    <row r="12" spans="2:6" s="13" customFormat="1" x14ac:dyDescent="0.2">
      <c r="B12" s="278" t="s">
        <v>150</v>
      </c>
      <c r="C12" s="240">
        <v>52.240395667900493</v>
      </c>
      <c r="D12" s="240">
        <v>47.759604332099507</v>
      </c>
    </row>
    <row r="13" spans="2:6" s="13" customFormat="1" x14ac:dyDescent="0.2">
      <c r="B13" s="278" t="s">
        <v>5</v>
      </c>
      <c r="C13" s="240">
        <v>78.4528829883252</v>
      </c>
      <c r="D13" s="240">
        <v>21.547117011674803</v>
      </c>
    </row>
    <row r="14" spans="2:6" s="13" customFormat="1" x14ac:dyDescent="0.2">
      <c r="B14" s="278" t="s">
        <v>6</v>
      </c>
      <c r="C14" s="240">
        <v>59.660821791624173</v>
      </c>
      <c r="D14" s="240">
        <v>40.339178208375827</v>
      </c>
    </row>
    <row r="15" spans="2:6" s="13" customFormat="1" x14ac:dyDescent="0.2"/>
    <row r="16" spans="2:6" s="13" customFormat="1" x14ac:dyDescent="0.2"/>
    <row r="17" spans="1:13" s="13" customFormat="1" x14ac:dyDescent="0.2"/>
    <row r="18" spans="1:13" s="13" customFormat="1" x14ac:dyDescent="0.2"/>
    <row r="19" spans="1:13" s="13" customFormat="1" x14ac:dyDescent="0.2">
      <c r="F19" s="13" t="s">
        <v>50</v>
      </c>
    </row>
    <row r="20" spans="1:13" s="13" customFormat="1" x14ac:dyDescent="0.2"/>
    <row r="21" spans="1:13" s="13" customFormat="1" x14ac:dyDescent="0.2">
      <c r="A21" s="80"/>
      <c r="B21" s="80"/>
      <c r="C21" s="80"/>
      <c r="D21" s="80"/>
      <c r="E21" s="80"/>
      <c r="F21" s="80"/>
      <c r="G21" s="80"/>
      <c r="H21" s="80"/>
      <c r="I21" s="80"/>
      <c r="J21" s="80"/>
      <c r="K21" s="80"/>
      <c r="L21" s="80"/>
      <c r="M21" s="80"/>
    </row>
    <row r="22" spans="1:13" s="13" customFormat="1" x14ac:dyDescent="0.2"/>
    <row r="23" spans="1:13" s="13" customFormat="1" x14ac:dyDescent="0.2">
      <c r="F23" s="9" t="s">
        <v>177</v>
      </c>
    </row>
    <row r="24" spans="1:13" s="13" customFormat="1" x14ac:dyDescent="0.2"/>
    <row r="25" spans="1:13" s="13" customFormat="1" x14ac:dyDescent="0.2"/>
    <row r="26" spans="1:13" s="13" customFormat="1" x14ac:dyDescent="0.2"/>
    <row r="27" spans="1:13" s="13" customFormat="1" x14ac:dyDescent="0.2">
      <c r="C27" s="239" t="s">
        <v>57</v>
      </c>
      <c r="D27" s="102" t="s">
        <v>58</v>
      </c>
    </row>
    <row r="28" spans="1:13" s="13" customFormat="1" x14ac:dyDescent="0.2">
      <c r="B28" s="278" t="s">
        <v>172</v>
      </c>
      <c r="C28" s="240">
        <v>42.533513880272729</v>
      </c>
      <c r="D28" s="240">
        <v>57.466486119727278</v>
      </c>
    </row>
    <row r="29" spans="1:13" s="13" customFormat="1" x14ac:dyDescent="0.2">
      <c r="B29" s="278" t="s">
        <v>173</v>
      </c>
      <c r="C29" s="240">
        <v>50.070772726708235</v>
      </c>
      <c r="D29" s="240">
        <v>49.929227273291772</v>
      </c>
    </row>
    <row r="30" spans="1:13" s="13" customFormat="1" x14ac:dyDescent="0.2">
      <c r="B30" s="278" t="s">
        <v>174</v>
      </c>
      <c r="C30" s="240">
        <v>52.240395667900493</v>
      </c>
      <c r="D30" s="240">
        <v>47.759604332099507</v>
      </c>
    </row>
    <row r="31" spans="1:13" s="13" customFormat="1" x14ac:dyDescent="0.2">
      <c r="B31" s="278" t="s">
        <v>175</v>
      </c>
      <c r="C31" s="240">
        <v>78.4528829883252</v>
      </c>
      <c r="D31" s="240">
        <v>21.547117011674803</v>
      </c>
    </row>
    <row r="32" spans="1:13" s="13" customFormat="1" x14ac:dyDescent="0.2">
      <c r="B32" s="278" t="s">
        <v>54</v>
      </c>
      <c r="C32" s="240">
        <v>59.660821791624173</v>
      </c>
      <c r="D32" s="240">
        <v>40.339178208375827</v>
      </c>
    </row>
    <row r="33" spans="6:6" s="13" customFormat="1" x14ac:dyDescent="0.2"/>
    <row r="34" spans="6:6" s="13" customFormat="1" x14ac:dyDescent="0.2"/>
    <row r="35" spans="6:6" s="13" customFormat="1" x14ac:dyDescent="0.2"/>
    <row r="36" spans="6:6" s="13" customFormat="1" x14ac:dyDescent="0.2"/>
    <row r="37" spans="6:6" s="13" customFormat="1" x14ac:dyDescent="0.2"/>
    <row r="38" spans="6:6" s="13" customFormat="1" x14ac:dyDescent="0.2"/>
    <row r="39" spans="6:6" s="13" customFormat="1" x14ac:dyDescent="0.2"/>
    <row r="40" spans="6:6" s="13" customFormat="1" x14ac:dyDescent="0.2"/>
    <row r="41" spans="6:6" s="13" customFormat="1" x14ac:dyDescent="0.2">
      <c r="F41" s="13" t="s">
        <v>100</v>
      </c>
    </row>
  </sheetData>
  <pageMargins left="0.7" right="0.7" top="0.75" bottom="0.75" header="0.3" footer="0.3"/>
  <pageSetup orientation="portrait" horizontalDpi="300" verticalDpi="300"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7" tint="0.39997558519241921"/>
  </sheetPr>
  <dimension ref="A3:AE57"/>
  <sheetViews>
    <sheetView zoomScale="80" zoomScaleNormal="80" workbookViewId="0">
      <selection activeCell="I15" sqref="I15"/>
    </sheetView>
  </sheetViews>
  <sheetFormatPr defaultRowHeight="12.75" x14ac:dyDescent="0.2"/>
  <cols>
    <col min="1" max="1" width="10.7109375" customWidth="1"/>
  </cols>
  <sheetData>
    <row r="3" spans="1:16" x14ac:dyDescent="0.2">
      <c r="A3" s="9" t="s">
        <v>143</v>
      </c>
    </row>
    <row r="4" spans="1:16" s="1" customFormat="1" x14ac:dyDescent="0.2">
      <c r="P4" s="9" t="s">
        <v>143</v>
      </c>
    </row>
    <row r="5" spans="1:16" s="1" customFormat="1" ht="18" customHeight="1" x14ac:dyDescent="0.2">
      <c r="A5" s="29"/>
      <c r="B5" s="47" t="s">
        <v>121</v>
      </c>
      <c r="C5" s="47" t="s">
        <v>122</v>
      </c>
      <c r="D5" s="47" t="s">
        <v>123</v>
      </c>
      <c r="E5" s="47" t="s">
        <v>124</v>
      </c>
      <c r="F5" s="47" t="s">
        <v>125</v>
      </c>
      <c r="G5" s="47" t="s">
        <v>126</v>
      </c>
      <c r="H5" s="47" t="s">
        <v>127</v>
      </c>
      <c r="I5" s="47" t="s">
        <v>128</v>
      </c>
      <c r="J5" s="47" t="s">
        <v>129</v>
      </c>
      <c r="K5" s="47" t="s">
        <v>130</v>
      </c>
      <c r="L5" s="47" t="s">
        <v>131</v>
      </c>
      <c r="M5" s="47" t="s">
        <v>132</v>
      </c>
      <c r="N5" s="47" t="s">
        <v>64</v>
      </c>
    </row>
    <row r="6" spans="1:16" s="1" customFormat="1" x14ac:dyDescent="0.2">
      <c r="A6" s="99" t="s">
        <v>1</v>
      </c>
      <c r="B6" s="99">
        <v>4.4960000000000004</v>
      </c>
      <c r="C6" s="99">
        <v>12.863</v>
      </c>
      <c r="D6" s="99">
        <v>19.215</v>
      </c>
      <c r="E6" s="99">
        <v>19.007000000000001</v>
      </c>
      <c r="F6" s="99">
        <v>15.701000000000001</v>
      </c>
      <c r="G6" s="99">
        <v>12.186</v>
      </c>
      <c r="H6" s="99">
        <v>10.083</v>
      </c>
      <c r="I6" s="99">
        <v>8.3279999999999994</v>
      </c>
      <c r="J6" s="99">
        <v>6.64</v>
      </c>
      <c r="K6" s="99">
        <v>4.5609999999999999</v>
      </c>
      <c r="L6" s="99">
        <v>2.2349999999999999</v>
      </c>
      <c r="M6" s="99">
        <v>1.665</v>
      </c>
      <c r="N6" s="99">
        <v>1.19</v>
      </c>
    </row>
    <row r="7" spans="1:16" s="1" customFormat="1" x14ac:dyDescent="0.2">
      <c r="A7" s="99" t="s">
        <v>0</v>
      </c>
      <c r="B7" s="99">
        <v>1.002</v>
      </c>
      <c r="C7" s="99">
        <v>6.6710000000000003</v>
      </c>
      <c r="D7" s="99">
        <v>15.443</v>
      </c>
      <c r="E7" s="99">
        <v>19.111999999999998</v>
      </c>
      <c r="F7" s="99">
        <v>16.843</v>
      </c>
      <c r="G7" s="99">
        <v>14.015000000000001</v>
      </c>
      <c r="H7" s="99">
        <v>12.018000000000001</v>
      </c>
      <c r="I7" s="99">
        <v>10.598000000000001</v>
      </c>
      <c r="J7" s="99">
        <v>9.0530000000000008</v>
      </c>
      <c r="K7" s="99">
        <v>5.7949999999999999</v>
      </c>
      <c r="L7" s="99">
        <v>2.8570000000000002</v>
      </c>
      <c r="M7" s="99">
        <v>2.1560000000000001</v>
      </c>
      <c r="N7" s="99">
        <v>2.33</v>
      </c>
    </row>
    <row r="8" spans="1:16" s="1" customFormat="1" x14ac:dyDescent="0.2"/>
    <row r="11" spans="1:16" x14ac:dyDescent="0.2">
      <c r="A11" s="10"/>
    </row>
    <row r="13" spans="1:16" x14ac:dyDescent="0.2">
      <c r="O13" s="15"/>
    </row>
    <row r="27" spans="1:31" x14ac:dyDescent="0.2">
      <c r="P27" s="10" t="s">
        <v>50</v>
      </c>
    </row>
    <row r="29" spans="1:31" x14ac:dyDescent="0.2">
      <c r="A29" s="80"/>
      <c r="B29" s="46"/>
      <c r="C29" s="46"/>
      <c r="D29" s="46"/>
      <c r="E29" s="46"/>
      <c r="F29" s="46"/>
      <c r="G29" s="46"/>
      <c r="H29" s="46"/>
      <c r="I29" s="46"/>
      <c r="J29" s="46"/>
      <c r="K29" s="46"/>
      <c r="L29" s="46"/>
      <c r="M29" s="46"/>
      <c r="N29" s="87"/>
      <c r="O29" s="46"/>
      <c r="P29" s="46"/>
      <c r="Q29" s="46"/>
      <c r="R29" s="46"/>
      <c r="S29" s="46"/>
      <c r="T29" s="46"/>
      <c r="U29" s="46"/>
      <c r="V29" s="46"/>
      <c r="W29" s="46"/>
      <c r="X29" s="46"/>
      <c r="Y29" s="46"/>
      <c r="Z29" s="46"/>
      <c r="AA29" s="46"/>
      <c r="AB29" s="46"/>
      <c r="AC29" s="46"/>
      <c r="AD29" s="46"/>
      <c r="AE29" s="46"/>
    </row>
    <row r="30" spans="1:31" x14ac:dyDescent="0.2">
      <c r="A30" s="80"/>
      <c r="B30" s="46"/>
      <c r="C30" s="46"/>
      <c r="D30" s="46"/>
      <c r="E30" s="46"/>
      <c r="F30" s="46"/>
      <c r="G30" s="46"/>
      <c r="H30" s="46"/>
      <c r="I30" s="46"/>
      <c r="J30" s="46"/>
      <c r="K30" s="46"/>
      <c r="L30" s="46"/>
      <c r="M30" s="46"/>
      <c r="N30" s="46"/>
      <c r="O30" s="46"/>
      <c r="P30" s="46"/>
      <c r="Q30" s="46"/>
      <c r="R30" s="46"/>
      <c r="S30" s="46"/>
      <c r="T30" s="46"/>
      <c r="U30" s="46"/>
      <c r="V30" s="46"/>
      <c r="W30" s="46"/>
      <c r="X30" s="46"/>
      <c r="Y30" s="46"/>
      <c r="Z30" s="46"/>
      <c r="AA30" s="46"/>
      <c r="AB30" s="46"/>
      <c r="AC30" s="46"/>
      <c r="AD30" s="46"/>
      <c r="AE30" s="46"/>
    </row>
    <row r="31" spans="1:31" s="1" customFormat="1" x14ac:dyDescent="0.2">
      <c r="A31" s="13"/>
    </row>
    <row r="32" spans="1:31" s="1" customFormat="1" x14ac:dyDescent="0.2">
      <c r="A32"/>
      <c r="B32"/>
    </row>
    <row r="33" spans="1:26" s="1" customFormat="1" x14ac:dyDescent="0.2">
      <c r="A33"/>
      <c r="B33"/>
    </row>
    <row r="34" spans="1:26" x14ac:dyDescent="0.2">
      <c r="P34" s="1"/>
      <c r="Q34" s="1"/>
      <c r="R34" s="1"/>
      <c r="S34" s="1"/>
      <c r="T34" s="1"/>
      <c r="U34" s="1"/>
      <c r="V34" s="1"/>
      <c r="W34" s="1"/>
      <c r="X34" s="1"/>
      <c r="Y34" s="1"/>
      <c r="Z34" s="1"/>
    </row>
    <row r="35" spans="1:26" x14ac:dyDescent="0.2">
      <c r="A35" s="4" t="s">
        <v>137</v>
      </c>
      <c r="P35" s="4" t="s">
        <v>137</v>
      </c>
    </row>
    <row r="36" spans="1:26" x14ac:dyDescent="0.2">
      <c r="A36" s="1"/>
      <c r="B36" s="1"/>
      <c r="C36" s="1"/>
      <c r="D36" s="1"/>
      <c r="E36" s="1"/>
      <c r="F36" s="1"/>
      <c r="G36" s="1"/>
      <c r="H36" s="1"/>
      <c r="I36" s="1"/>
      <c r="J36" s="1"/>
      <c r="K36" s="1"/>
      <c r="L36" s="1"/>
      <c r="M36" s="1"/>
      <c r="N36" s="1"/>
    </row>
    <row r="37" spans="1:26" ht="23.25" customHeight="1" x14ac:dyDescent="0.2">
      <c r="A37" s="104"/>
      <c r="B37" s="47" t="s">
        <v>8</v>
      </c>
      <c r="C37" s="104" t="s">
        <v>11</v>
      </c>
      <c r="D37" s="104" t="s">
        <v>30</v>
      </c>
      <c r="E37" s="104" t="s">
        <v>31</v>
      </c>
      <c r="F37" s="104" t="s">
        <v>32</v>
      </c>
      <c r="G37" s="104" t="s">
        <v>33</v>
      </c>
      <c r="H37" s="104" t="s">
        <v>34</v>
      </c>
      <c r="I37" s="104" t="s">
        <v>35</v>
      </c>
      <c r="J37" s="104" t="s">
        <v>36</v>
      </c>
      <c r="K37" s="104" t="s">
        <v>9</v>
      </c>
      <c r="L37" s="104" t="s">
        <v>37</v>
      </c>
      <c r="M37" s="104" t="s">
        <v>38</v>
      </c>
      <c r="N37" s="47" t="s">
        <v>64</v>
      </c>
    </row>
    <row r="38" spans="1:26" x14ac:dyDescent="0.2">
      <c r="A38" s="14" t="s">
        <v>57</v>
      </c>
      <c r="B38" s="99">
        <v>4.4960000000000004</v>
      </c>
      <c r="C38" s="99">
        <v>12.863</v>
      </c>
      <c r="D38" s="99">
        <v>19.215</v>
      </c>
      <c r="E38" s="99">
        <v>19.007000000000001</v>
      </c>
      <c r="F38" s="99">
        <v>15.701000000000001</v>
      </c>
      <c r="G38" s="99">
        <v>12.186</v>
      </c>
      <c r="H38" s="99">
        <v>10.083</v>
      </c>
      <c r="I38" s="99">
        <v>8.3279999999999994</v>
      </c>
      <c r="J38" s="99">
        <v>6.64</v>
      </c>
      <c r="K38" s="99">
        <v>4.5609999999999999</v>
      </c>
      <c r="L38" s="99">
        <v>2.2349999999999999</v>
      </c>
      <c r="M38" s="99">
        <v>1.665</v>
      </c>
      <c r="N38" s="99">
        <v>1.19</v>
      </c>
    </row>
    <row r="39" spans="1:26" x14ac:dyDescent="0.2">
      <c r="A39" s="14" t="s">
        <v>58</v>
      </c>
      <c r="B39" s="99">
        <v>1.002</v>
      </c>
      <c r="C39" s="99">
        <v>6.6710000000000003</v>
      </c>
      <c r="D39" s="99">
        <v>15.443</v>
      </c>
      <c r="E39" s="99">
        <v>19.111999999999998</v>
      </c>
      <c r="F39" s="99">
        <v>16.843</v>
      </c>
      <c r="G39" s="99">
        <v>14.015000000000001</v>
      </c>
      <c r="H39" s="99">
        <v>12.018000000000001</v>
      </c>
      <c r="I39" s="99">
        <v>10.598000000000001</v>
      </c>
      <c r="J39" s="99">
        <v>9.0530000000000008</v>
      </c>
      <c r="K39" s="99">
        <v>5.7949999999999999</v>
      </c>
      <c r="L39" s="99">
        <v>2.8570000000000002</v>
      </c>
      <c r="M39" s="99">
        <v>2.1560000000000001</v>
      </c>
      <c r="N39" s="99">
        <v>2.33</v>
      </c>
    </row>
    <row r="54" spans="13:16" x14ac:dyDescent="0.2">
      <c r="M54" t="s">
        <v>77</v>
      </c>
    </row>
    <row r="57" spans="13:16" x14ac:dyDescent="0.2">
      <c r="P57" s="10" t="s">
        <v>100</v>
      </c>
    </row>
  </sheetData>
  <phoneticPr fontId="2" type="noConversion"/>
  <pageMargins left="0.75" right="0.75" top="1" bottom="1" header="0.5" footer="0.5"/>
  <pageSetup paperSize="9" orientation="landscape"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7" tint="0.39997558519241921"/>
  </sheetPr>
  <dimension ref="A1:O39"/>
  <sheetViews>
    <sheetView workbookViewId="0">
      <selection activeCell="C40" sqref="C40"/>
    </sheetView>
  </sheetViews>
  <sheetFormatPr defaultRowHeight="12.75" x14ac:dyDescent="0.2"/>
  <cols>
    <col min="1" max="1" width="10" style="10" customWidth="1"/>
    <col min="2" max="2" width="17" style="10" customWidth="1"/>
    <col min="3" max="8" width="9.140625" style="10"/>
    <col min="9" max="9" width="6.42578125" style="10" customWidth="1"/>
    <col min="10" max="16384" width="9.140625" style="10"/>
  </cols>
  <sheetData>
    <row r="1" spans="2:15" x14ac:dyDescent="0.2">
      <c r="I1" s="80"/>
    </row>
    <row r="2" spans="2:15" x14ac:dyDescent="0.2">
      <c r="I2" s="80"/>
    </row>
    <row r="3" spans="2:15" x14ac:dyDescent="0.2">
      <c r="B3" s="11" t="s">
        <v>179</v>
      </c>
      <c r="C3" s="11"/>
      <c r="D3" s="11"/>
      <c r="E3" s="11"/>
      <c r="F3" s="11"/>
      <c r="G3" s="11"/>
      <c r="I3" s="80"/>
      <c r="K3" s="11" t="s">
        <v>180</v>
      </c>
      <c r="L3" s="11"/>
      <c r="M3" s="11"/>
      <c r="N3" s="11"/>
      <c r="O3" s="11"/>
    </row>
    <row r="4" spans="2:15" x14ac:dyDescent="0.2">
      <c r="I4" s="80"/>
    </row>
    <row r="5" spans="2:15" x14ac:dyDescent="0.2">
      <c r="B5" s="231"/>
      <c r="C5" s="286">
        <v>1989</v>
      </c>
      <c r="D5" s="286">
        <v>1999</v>
      </c>
      <c r="E5" s="286">
        <v>2009</v>
      </c>
      <c r="F5" s="286">
        <v>2019</v>
      </c>
      <c r="I5" s="80"/>
      <c r="K5" s="231"/>
      <c r="L5" s="286">
        <v>1989</v>
      </c>
      <c r="M5" s="286">
        <v>1999</v>
      </c>
      <c r="N5" s="286">
        <v>2009</v>
      </c>
      <c r="O5" s="286">
        <v>2019</v>
      </c>
    </row>
    <row r="6" spans="2:15" x14ac:dyDescent="0.2">
      <c r="B6" s="181" t="s">
        <v>39</v>
      </c>
      <c r="C6" s="232">
        <v>51</v>
      </c>
      <c r="D6" s="233">
        <v>37</v>
      </c>
      <c r="E6" s="233">
        <v>37</v>
      </c>
      <c r="F6" s="234">
        <v>35</v>
      </c>
      <c r="I6" s="80"/>
      <c r="K6" s="181" t="s">
        <v>69</v>
      </c>
      <c r="L6" s="232">
        <v>51</v>
      </c>
      <c r="M6" s="233">
        <v>37</v>
      </c>
      <c r="N6" s="233">
        <v>37</v>
      </c>
      <c r="O6" s="234">
        <v>35</v>
      </c>
    </row>
    <row r="7" spans="2:15" x14ac:dyDescent="0.2">
      <c r="B7" s="183" t="s">
        <v>40</v>
      </c>
      <c r="C7" s="235">
        <v>11</v>
      </c>
      <c r="D7" s="236">
        <v>6</v>
      </c>
      <c r="E7" s="236">
        <v>9</v>
      </c>
      <c r="F7" s="237">
        <v>11</v>
      </c>
      <c r="I7" s="80"/>
      <c r="K7" s="183" t="s">
        <v>70</v>
      </c>
      <c r="L7" s="235">
        <v>11</v>
      </c>
      <c r="M7" s="236">
        <v>6</v>
      </c>
      <c r="N7" s="236">
        <v>9</v>
      </c>
      <c r="O7" s="237">
        <v>11</v>
      </c>
    </row>
    <row r="8" spans="2:15" x14ac:dyDescent="0.2">
      <c r="B8" s="222"/>
      <c r="C8" s="238"/>
      <c r="D8" s="238"/>
      <c r="E8" s="238"/>
      <c r="F8" s="238"/>
      <c r="I8" s="80"/>
      <c r="K8" s="222"/>
      <c r="L8" s="238"/>
      <c r="M8" s="238"/>
      <c r="N8" s="238"/>
      <c r="O8" s="238"/>
    </row>
    <row r="9" spans="2:15" x14ac:dyDescent="0.2">
      <c r="B9" s="222"/>
      <c r="C9" s="238"/>
      <c r="D9" s="238"/>
      <c r="E9" s="238"/>
      <c r="F9" s="238"/>
      <c r="I9" s="80"/>
      <c r="K9" s="222"/>
      <c r="L9" s="238"/>
      <c r="M9" s="238"/>
      <c r="N9" s="238"/>
      <c r="O9" s="238"/>
    </row>
    <row r="10" spans="2:15" x14ac:dyDescent="0.2">
      <c r="B10" s="222"/>
      <c r="C10" s="238"/>
      <c r="D10" s="238"/>
      <c r="E10" s="238"/>
      <c r="F10" s="238"/>
      <c r="I10" s="80"/>
      <c r="K10" s="222"/>
      <c r="L10" s="238"/>
      <c r="M10" s="238"/>
      <c r="N10" s="238"/>
      <c r="O10" s="238"/>
    </row>
    <row r="11" spans="2:15" x14ac:dyDescent="0.2">
      <c r="B11" s="222"/>
      <c r="C11" s="238"/>
      <c r="D11" s="238"/>
      <c r="E11" s="238"/>
      <c r="F11" s="238"/>
      <c r="I11" s="80"/>
      <c r="K11" s="222"/>
      <c r="L11" s="238"/>
      <c r="M11" s="238"/>
      <c r="N11" s="238"/>
      <c r="O11" s="238"/>
    </row>
    <row r="12" spans="2:15" x14ac:dyDescent="0.2">
      <c r="B12" s="11" t="s">
        <v>179</v>
      </c>
      <c r="C12" s="11"/>
      <c r="D12" s="11"/>
      <c r="E12" s="11"/>
      <c r="F12" s="11"/>
      <c r="G12" s="11"/>
      <c r="I12" s="80"/>
      <c r="K12" s="11" t="s">
        <v>180</v>
      </c>
      <c r="L12" s="11"/>
      <c r="M12" s="11"/>
      <c r="N12" s="11"/>
      <c r="O12" s="11"/>
    </row>
    <row r="13" spans="2:15" x14ac:dyDescent="0.2">
      <c r="I13" s="80"/>
    </row>
    <row r="14" spans="2:15" x14ac:dyDescent="0.2">
      <c r="I14" s="80"/>
    </row>
    <row r="15" spans="2:15" x14ac:dyDescent="0.2">
      <c r="I15" s="80"/>
    </row>
    <row r="16" spans="2:15" x14ac:dyDescent="0.2">
      <c r="I16" s="80"/>
    </row>
    <row r="17" spans="1:11" x14ac:dyDescent="0.2">
      <c r="I17" s="80"/>
    </row>
    <row r="18" spans="1:11" x14ac:dyDescent="0.2">
      <c r="I18" s="80"/>
    </row>
    <row r="19" spans="1:11" x14ac:dyDescent="0.2">
      <c r="I19" s="80"/>
    </row>
    <row r="20" spans="1:11" x14ac:dyDescent="0.2">
      <c r="I20" s="80"/>
    </row>
    <row r="21" spans="1:11" x14ac:dyDescent="0.2">
      <c r="I21" s="80"/>
    </row>
    <row r="22" spans="1:11" x14ac:dyDescent="0.2">
      <c r="I22" s="80"/>
    </row>
    <row r="23" spans="1:11" x14ac:dyDescent="0.2">
      <c r="I23" s="80"/>
    </row>
    <row r="24" spans="1:11" x14ac:dyDescent="0.2">
      <c r="I24" s="80"/>
    </row>
    <row r="25" spans="1:11" x14ac:dyDescent="0.2">
      <c r="I25" s="80"/>
    </row>
    <row r="26" spans="1:11" x14ac:dyDescent="0.2">
      <c r="I26" s="80"/>
    </row>
    <row r="27" spans="1:11" x14ac:dyDescent="0.2">
      <c r="I27" s="80"/>
    </row>
    <row r="28" spans="1:11" x14ac:dyDescent="0.2">
      <c r="I28" s="80"/>
    </row>
    <row r="29" spans="1:11" x14ac:dyDescent="0.2">
      <c r="A29" s="213"/>
      <c r="I29" s="80"/>
    </row>
    <row r="30" spans="1:11" x14ac:dyDescent="0.2">
      <c r="I30" s="80"/>
    </row>
    <row r="31" spans="1:11" x14ac:dyDescent="0.2">
      <c r="I31" s="80"/>
    </row>
    <row r="32" spans="1:11" x14ac:dyDescent="0.2">
      <c r="B32" s="225" t="s">
        <v>51</v>
      </c>
      <c r="I32" s="80"/>
      <c r="K32" s="10" t="s">
        <v>98</v>
      </c>
    </row>
    <row r="33" spans="9:9" x14ac:dyDescent="0.2">
      <c r="I33" s="80"/>
    </row>
    <row r="34" spans="9:9" x14ac:dyDescent="0.2">
      <c r="I34" s="80"/>
    </row>
    <row r="35" spans="9:9" x14ac:dyDescent="0.2">
      <c r="I35" s="80"/>
    </row>
    <row r="36" spans="9:9" x14ac:dyDescent="0.2">
      <c r="I36" s="80"/>
    </row>
    <row r="37" spans="9:9" x14ac:dyDescent="0.2">
      <c r="I37" s="80"/>
    </row>
    <row r="38" spans="9:9" x14ac:dyDescent="0.2">
      <c r="I38" s="80"/>
    </row>
    <row r="39" spans="9:9" x14ac:dyDescent="0.2">
      <c r="I39" s="80"/>
    </row>
  </sheetData>
  <phoneticPr fontId="14" type="noConversion"/>
  <pageMargins left="0.7" right="0.7" top="0.75" bottom="0.75" header="0.3" footer="0.3"/>
  <pageSetup orientation="portrait" horizontalDpi="0" verticalDpi="0"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theme="7" tint="0.39997558519241921"/>
  </sheetPr>
  <dimension ref="A2:P75"/>
  <sheetViews>
    <sheetView zoomScale="90" zoomScaleNormal="90" workbookViewId="0">
      <selection activeCell="A35" sqref="A35"/>
    </sheetView>
  </sheetViews>
  <sheetFormatPr defaultColWidth="9.140625" defaultRowHeight="12.75" x14ac:dyDescent="0.2"/>
  <cols>
    <col min="1" max="1" width="11.42578125" style="12" customWidth="1"/>
    <col min="2" max="2" width="10.28515625" style="12" customWidth="1"/>
    <col min="3" max="3" width="10.5703125" style="12" customWidth="1"/>
    <col min="4" max="4" width="10.7109375" style="12" customWidth="1"/>
    <col min="5" max="5" width="10.85546875" style="12" customWidth="1"/>
    <col min="6" max="6" width="9.140625" style="12" customWidth="1"/>
    <col min="7" max="16384" width="9.140625" style="12"/>
  </cols>
  <sheetData>
    <row r="2" spans="1:7" s="48" customFormat="1" x14ac:dyDescent="0.2">
      <c r="A2" s="12"/>
      <c r="G2" s="27" t="s">
        <v>260</v>
      </c>
    </row>
    <row r="7" spans="1:7" x14ac:dyDescent="0.2">
      <c r="A7" s="324" t="s">
        <v>14</v>
      </c>
      <c r="B7" s="325" t="s">
        <v>1</v>
      </c>
      <c r="C7" s="326"/>
      <c r="D7" s="325" t="s">
        <v>0</v>
      </c>
      <c r="E7" s="326"/>
    </row>
    <row r="8" spans="1:7" ht="24" x14ac:dyDescent="0.2">
      <c r="A8" s="324"/>
      <c r="B8" s="121" t="s">
        <v>120</v>
      </c>
      <c r="C8" s="121" t="s">
        <v>119</v>
      </c>
      <c r="D8" s="121" t="s">
        <v>120</v>
      </c>
      <c r="E8" s="121" t="s">
        <v>119</v>
      </c>
    </row>
    <row r="9" spans="1:7" x14ac:dyDescent="0.2">
      <c r="A9" s="58" t="s">
        <v>89</v>
      </c>
      <c r="B9" s="158">
        <v>8.4461076093128913</v>
      </c>
      <c r="C9" s="158">
        <v>0.60899999999999999</v>
      </c>
      <c r="D9" s="159">
        <v>3.8165798497945302</v>
      </c>
      <c r="E9" s="155">
        <v>0.20699999999999999</v>
      </c>
    </row>
    <row r="10" spans="1:7" x14ac:dyDescent="0.2">
      <c r="A10" s="28" t="s">
        <v>45</v>
      </c>
      <c r="B10" s="160">
        <v>18.616178591709257</v>
      </c>
      <c r="C10" s="160">
        <v>3.125</v>
      </c>
      <c r="D10" s="161">
        <v>19.666</v>
      </c>
      <c r="E10" s="156">
        <v>2.331</v>
      </c>
    </row>
    <row r="11" spans="1:7" x14ac:dyDescent="0.2">
      <c r="A11" s="28" t="s">
        <v>46</v>
      </c>
      <c r="B11" s="160">
        <v>5.335</v>
      </c>
      <c r="C11" s="160">
        <v>3.6669999999999998</v>
      </c>
      <c r="D11" s="161">
        <v>7.4890046762080198</v>
      </c>
      <c r="E11" s="156">
        <v>3.6779999999999999</v>
      </c>
    </row>
    <row r="12" spans="1:7" x14ac:dyDescent="0.2">
      <c r="A12" s="28" t="s">
        <v>47</v>
      </c>
      <c r="B12" s="160">
        <v>2.1026899488926749</v>
      </c>
      <c r="C12" s="160">
        <v>2.3109999999999999</v>
      </c>
      <c r="D12" s="161">
        <v>2.5201927164517501</v>
      </c>
      <c r="E12" s="156">
        <v>2.7709999999999999</v>
      </c>
    </row>
    <row r="13" spans="1:7" x14ac:dyDescent="0.2">
      <c r="A13" s="82" t="s">
        <v>71</v>
      </c>
      <c r="B13" s="162">
        <v>1.0695238500851787</v>
      </c>
      <c r="C13" s="162">
        <v>1.1870000000000001</v>
      </c>
      <c r="D13" s="163">
        <v>2.0776468754428228</v>
      </c>
      <c r="E13" s="157">
        <v>1.9119999999999999</v>
      </c>
    </row>
    <row r="14" spans="1:7" x14ac:dyDescent="0.2">
      <c r="B14" s="124">
        <f>SUM(B9:B13)</f>
        <v>35.569499999999998</v>
      </c>
      <c r="C14" s="12">
        <f t="shared" ref="C14:E14" si="0">SUM(C9:C13)</f>
        <v>10.898999999999999</v>
      </c>
      <c r="D14" s="124">
        <f t="shared" si="0"/>
        <v>35.569424117897121</v>
      </c>
      <c r="E14" s="12">
        <f t="shared" si="0"/>
        <v>10.898999999999997</v>
      </c>
    </row>
    <row r="24" spans="1:16" x14ac:dyDescent="0.2">
      <c r="G24" s="81" t="s">
        <v>51</v>
      </c>
    </row>
    <row r="26" spans="1:16" x14ac:dyDescent="0.2">
      <c r="A26" s="86"/>
      <c r="B26" s="86"/>
      <c r="C26" s="86"/>
      <c r="D26" s="86"/>
      <c r="E26" s="86"/>
      <c r="F26" s="86"/>
      <c r="G26" s="86"/>
      <c r="H26" s="86"/>
      <c r="I26" s="86"/>
      <c r="J26" s="86"/>
      <c r="K26" s="86"/>
      <c r="L26" s="86"/>
      <c r="M26" s="86"/>
      <c r="N26" s="86"/>
      <c r="O26" s="86"/>
      <c r="P26" s="86"/>
    </row>
    <row r="28" spans="1:16" x14ac:dyDescent="0.2">
      <c r="G28" s="4" t="s">
        <v>261</v>
      </c>
    </row>
    <row r="32" spans="1:16" x14ac:dyDescent="0.2">
      <c r="A32" s="324" t="s">
        <v>74</v>
      </c>
      <c r="B32" s="327" t="s">
        <v>57</v>
      </c>
      <c r="C32" s="327"/>
      <c r="D32" s="327" t="s">
        <v>58</v>
      </c>
      <c r="E32" s="327"/>
    </row>
    <row r="33" spans="1:5" x14ac:dyDescent="0.2">
      <c r="A33" s="324"/>
      <c r="B33" s="33" t="s">
        <v>70</v>
      </c>
      <c r="C33" s="33" t="s">
        <v>69</v>
      </c>
      <c r="D33" s="33" t="s">
        <v>70</v>
      </c>
      <c r="E33" s="33" t="s">
        <v>69</v>
      </c>
    </row>
    <row r="34" spans="1:5" x14ac:dyDescent="0.2">
      <c r="A34" s="83" t="s">
        <v>289</v>
      </c>
      <c r="B34" s="115">
        <v>8.3629999999999995</v>
      </c>
      <c r="C34" s="115">
        <v>0.60899999999999999</v>
      </c>
      <c r="D34" s="116">
        <v>3.786</v>
      </c>
      <c r="E34" s="115">
        <v>0.20699999999999999</v>
      </c>
    </row>
    <row r="35" spans="1:5" x14ac:dyDescent="0.2">
      <c r="A35" s="84" t="s">
        <v>78</v>
      </c>
      <c r="B35" s="117">
        <v>18.433</v>
      </c>
      <c r="C35" s="117">
        <v>3.125</v>
      </c>
      <c r="D35" s="118">
        <v>19.509</v>
      </c>
      <c r="E35" s="117">
        <v>2.331</v>
      </c>
    </row>
    <row r="36" spans="1:5" x14ac:dyDescent="0.2">
      <c r="A36" s="84" t="s">
        <v>79</v>
      </c>
      <c r="B36" s="117">
        <v>5.2830000000000004</v>
      </c>
      <c r="C36" s="117">
        <v>3.6669999999999998</v>
      </c>
      <c r="D36" s="118">
        <v>7.4290000000000003</v>
      </c>
      <c r="E36" s="117">
        <v>3.6779999999999999</v>
      </c>
    </row>
    <row r="37" spans="1:5" x14ac:dyDescent="0.2">
      <c r="A37" s="84" t="s">
        <v>80</v>
      </c>
      <c r="B37" s="117">
        <v>2.0819999999999999</v>
      </c>
      <c r="C37" s="117">
        <v>2.3109999999999999</v>
      </c>
      <c r="D37" s="118">
        <v>2.5</v>
      </c>
      <c r="E37" s="117">
        <v>2.7709999999999999</v>
      </c>
    </row>
    <row r="38" spans="1:5" x14ac:dyDescent="0.2">
      <c r="A38" s="85" t="s">
        <v>71</v>
      </c>
      <c r="B38" s="119">
        <v>1.0589999999999999</v>
      </c>
      <c r="C38" s="119">
        <v>1.1870000000000001</v>
      </c>
      <c r="D38" s="120">
        <v>2.0609999999999999</v>
      </c>
      <c r="E38" s="119">
        <v>1.9119999999999999</v>
      </c>
    </row>
    <row r="50" spans="1:10" x14ac:dyDescent="0.2">
      <c r="G50" s="12" t="s">
        <v>98</v>
      </c>
    </row>
    <row r="54" spans="1:10" ht="13.5" thickBot="1" x14ac:dyDescent="0.25">
      <c r="A54" s="10"/>
      <c r="B54"/>
      <c r="C54"/>
      <c r="D54"/>
      <c r="E54"/>
      <c r="F54"/>
      <c r="G54"/>
      <c r="H54"/>
      <c r="I54"/>
      <c r="J54"/>
    </row>
    <row r="55" spans="1:10" ht="12.75" customHeight="1" thickTop="1" thickBot="1" x14ac:dyDescent="0.25">
      <c r="A55" s="150" t="s">
        <v>0</v>
      </c>
      <c r="B55" s="310" t="s">
        <v>216</v>
      </c>
      <c r="C55" s="310"/>
      <c r="D55" s="310"/>
      <c r="E55" s="311"/>
      <c r="F55"/>
      <c r="G55" s="312" t="s">
        <v>215</v>
      </c>
      <c r="H55" s="313"/>
      <c r="I55" s="313"/>
      <c r="J55" s="314"/>
    </row>
    <row r="56" spans="1:10" ht="12.75" customHeight="1" thickTop="1" x14ac:dyDescent="0.2">
      <c r="A56" s="151" t="s">
        <v>89</v>
      </c>
      <c r="B56" s="12">
        <v>3786</v>
      </c>
      <c r="C56" s="12">
        <v>10.729771857729913</v>
      </c>
      <c r="D56" s="12">
        <v>30.579849794530251</v>
      </c>
      <c r="E56" s="12">
        <v>3816.5798497945302</v>
      </c>
      <c r="F56"/>
      <c r="G56" s="315"/>
      <c r="H56" s="316"/>
      <c r="I56" s="316"/>
      <c r="J56" s="317"/>
    </row>
    <row r="57" spans="1:10" ht="12.75" customHeight="1" thickBot="1" x14ac:dyDescent="0.25">
      <c r="A57" s="152" t="s">
        <v>45</v>
      </c>
      <c r="B57" s="12">
        <v>19509</v>
      </c>
      <c r="C57" s="12">
        <v>55.289783193991781</v>
      </c>
      <c r="D57" s="12">
        <v>157.57588210287656</v>
      </c>
      <c r="E57" s="12">
        <v>19666.575882102876</v>
      </c>
      <c r="F57"/>
      <c r="G57" s="318"/>
      <c r="H57" s="319"/>
      <c r="I57" s="319"/>
      <c r="J57" s="320"/>
    </row>
    <row r="58" spans="1:10" ht="12.75" customHeight="1" thickTop="1" x14ac:dyDescent="0.2">
      <c r="A58" s="152" t="s">
        <v>46</v>
      </c>
      <c r="B58" s="12">
        <v>7429</v>
      </c>
      <c r="C58" s="12">
        <v>21.054272353691371</v>
      </c>
      <c r="D58" s="12">
        <v>60.004676208020413</v>
      </c>
      <c r="E58" s="12">
        <v>7489.0046762080201</v>
      </c>
      <c r="F58"/>
      <c r="G58"/>
      <c r="H58"/>
      <c r="I58"/>
      <c r="J58"/>
    </row>
    <row r="59" spans="1:10" ht="12.75" customHeight="1" x14ac:dyDescent="0.2">
      <c r="A59" s="152" t="s">
        <v>47</v>
      </c>
      <c r="B59" s="48">
        <v>2500</v>
      </c>
      <c r="C59" s="48">
        <v>7.0851636672807139</v>
      </c>
      <c r="D59" s="12">
        <v>20.192716451750034</v>
      </c>
      <c r="E59" s="12">
        <v>2520.1927164517501</v>
      </c>
      <c r="F59"/>
      <c r="G59"/>
      <c r="H59"/>
      <c r="I59"/>
      <c r="J59"/>
    </row>
    <row r="60" spans="1:10" ht="12.75" customHeight="1" x14ac:dyDescent="0.2">
      <c r="A60" s="152" t="s">
        <v>71</v>
      </c>
      <c r="B60" s="12">
        <v>2061</v>
      </c>
      <c r="C60" s="12">
        <v>5.8410089273062207</v>
      </c>
      <c r="D60" s="12">
        <v>16.646875442822729</v>
      </c>
      <c r="E60" s="12">
        <v>2077.6468754428229</v>
      </c>
      <c r="F60"/>
      <c r="G60"/>
      <c r="H60"/>
      <c r="I60"/>
      <c r="J60"/>
    </row>
    <row r="61" spans="1:10" ht="12.75" customHeight="1" x14ac:dyDescent="0.2">
      <c r="A61" s="152" t="s">
        <v>2</v>
      </c>
      <c r="B61" s="12">
        <v>35285</v>
      </c>
      <c r="C61" s="12">
        <v>100</v>
      </c>
      <c r="D61" s="12">
        <v>284.99999999999994</v>
      </c>
      <c r="E61" s="12">
        <v>35569.999999999993</v>
      </c>
      <c r="F61"/>
      <c r="G61"/>
      <c r="H61"/>
      <c r="I61"/>
      <c r="J61"/>
    </row>
    <row r="62" spans="1:10" ht="12.75" customHeight="1" x14ac:dyDescent="0.2">
      <c r="A62" s="152" t="s">
        <v>3</v>
      </c>
      <c r="B62" s="12">
        <v>285</v>
      </c>
      <c r="F62"/>
      <c r="G62"/>
      <c r="H62"/>
      <c r="I62"/>
      <c r="J62"/>
    </row>
    <row r="63" spans="1:10" ht="13.5" thickBot="1" x14ac:dyDescent="0.25">
      <c r="A63" s="153"/>
      <c r="B63" s="12">
        <v>35570</v>
      </c>
      <c r="F63"/>
      <c r="G63"/>
      <c r="H63"/>
      <c r="I63"/>
      <c r="J63"/>
    </row>
    <row r="64" spans="1:10" ht="13.5" thickTop="1" x14ac:dyDescent="0.2">
      <c r="A64"/>
      <c r="B64"/>
      <c r="C64"/>
      <c r="D64"/>
      <c r="E64"/>
      <c r="F64"/>
      <c r="G64"/>
      <c r="H64"/>
      <c r="I64"/>
      <c r="J64"/>
    </row>
    <row r="65" spans="1:10" ht="13.5" thickBot="1" x14ac:dyDescent="0.25">
      <c r="A65"/>
      <c r="B65"/>
      <c r="C65"/>
      <c r="D65"/>
      <c r="E65"/>
      <c r="F65"/>
      <c r="G65"/>
      <c r="H65"/>
      <c r="I65"/>
      <c r="J65"/>
    </row>
    <row r="66" spans="1:10" ht="14.25" thickTop="1" thickBot="1" x14ac:dyDescent="0.25">
      <c r="A66" s="154" t="s">
        <v>1</v>
      </c>
      <c r="B66" s="321" t="s">
        <v>216</v>
      </c>
      <c r="C66" s="322"/>
      <c r="D66" s="322"/>
      <c r="E66" s="323"/>
      <c r="F66"/>
      <c r="G66"/>
      <c r="H66"/>
      <c r="I66"/>
      <c r="J66"/>
    </row>
    <row r="67" spans="1:10" ht="13.5" thickTop="1" x14ac:dyDescent="0.2">
      <c r="A67" s="151" t="s">
        <v>89</v>
      </c>
      <c r="B67" s="12">
        <v>8363</v>
      </c>
      <c r="C67" s="12">
        <v>23.745031232254401</v>
      </c>
      <c r="D67" s="12">
        <v>83.107609312890403</v>
      </c>
      <c r="E67" s="12">
        <v>8446.1076093128904</v>
      </c>
      <c r="F67"/>
      <c r="G67"/>
      <c r="H67"/>
      <c r="I67"/>
      <c r="J67"/>
    </row>
    <row r="68" spans="1:10" x14ac:dyDescent="0.2">
      <c r="A68" s="152" t="s">
        <v>45</v>
      </c>
      <c r="B68" s="12">
        <v>18433</v>
      </c>
      <c r="C68" s="12">
        <v>52.336740488358892</v>
      </c>
      <c r="D68" s="12">
        <v>183.1785917092561</v>
      </c>
      <c r="E68" s="12">
        <v>18616.178591709257</v>
      </c>
      <c r="F68"/>
      <c r="G68"/>
      <c r="H68"/>
      <c r="I68"/>
      <c r="J68"/>
    </row>
    <row r="69" spans="1:10" x14ac:dyDescent="0.2">
      <c r="A69" s="152" t="s">
        <v>46</v>
      </c>
      <c r="B69" s="12">
        <v>5283</v>
      </c>
      <c r="C69" s="12">
        <v>15</v>
      </c>
      <c r="D69" s="12">
        <v>52.5</v>
      </c>
      <c r="E69" s="12">
        <v>5335.5</v>
      </c>
      <c r="F69"/>
      <c r="G69"/>
      <c r="H69"/>
      <c r="I69"/>
      <c r="J69"/>
    </row>
    <row r="70" spans="1:10" x14ac:dyDescent="0.2">
      <c r="A70" s="152" t="s">
        <v>47</v>
      </c>
      <c r="B70" s="12">
        <v>2082</v>
      </c>
      <c r="C70" s="12">
        <v>5.9114139693356051</v>
      </c>
      <c r="D70" s="12">
        <v>20.689948892674622</v>
      </c>
      <c r="E70" s="12">
        <v>2102.6899488926747</v>
      </c>
      <c r="F70"/>
      <c r="G70"/>
      <c r="H70"/>
      <c r="I70"/>
      <c r="J70"/>
    </row>
    <row r="71" spans="1:10" x14ac:dyDescent="0.2">
      <c r="A71" s="152" t="s">
        <v>71</v>
      </c>
      <c r="B71" s="12">
        <v>1059</v>
      </c>
      <c r="C71" s="12">
        <v>3.0068143100511073</v>
      </c>
      <c r="D71" s="12">
        <v>10.523850085178877</v>
      </c>
      <c r="E71" s="12">
        <v>1069.5238500851788</v>
      </c>
      <c r="F71"/>
      <c r="G71"/>
      <c r="H71"/>
      <c r="I71"/>
      <c r="J71"/>
    </row>
    <row r="72" spans="1:10" x14ac:dyDescent="0.2">
      <c r="A72" s="152" t="s">
        <v>2</v>
      </c>
      <c r="B72" s="12">
        <v>35220</v>
      </c>
      <c r="C72" s="12">
        <v>100</v>
      </c>
      <c r="D72" s="12">
        <v>350</v>
      </c>
      <c r="E72" s="12">
        <v>35570</v>
      </c>
      <c r="F72"/>
      <c r="G72"/>
      <c r="H72"/>
      <c r="I72"/>
      <c r="J72"/>
    </row>
    <row r="73" spans="1:10" x14ac:dyDescent="0.2">
      <c r="A73" s="152" t="s">
        <v>3</v>
      </c>
      <c r="B73" s="12">
        <v>350</v>
      </c>
      <c r="F73"/>
      <c r="G73"/>
      <c r="H73"/>
      <c r="I73"/>
      <c r="J73"/>
    </row>
    <row r="74" spans="1:10" ht="13.5" thickBot="1" x14ac:dyDescent="0.25">
      <c r="A74" s="153"/>
      <c r="B74" s="12">
        <v>35570</v>
      </c>
      <c r="F74"/>
      <c r="G74"/>
      <c r="H74"/>
      <c r="I74"/>
      <c r="J74"/>
    </row>
    <row r="75" spans="1:10" ht="13.5" thickTop="1" x14ac:dyDescent="0.2">
      <c r="A75"/>
      <c r="B75"/>
      <c r="C75"/>
      <c r="D75"/>
      <c r="E75"/>
      <c r="F75"/>
      <c r="G75"/>
      <c r="H75"/>
      <c r="I75"/>
      <c r="J75"/>
    </row>
  </sheetData>
  <mergeCells count="9">
    <mergeCell ref="B55:E55"/>
    <mergeCell ref="G55:J57"/>
    <mergeCell ref="B66:E66"/>
    <mergeCell ref="A32:A33"/>
    <mergeCell ref="A7:A8"/>
    <mergeCell ref="D7:E7"/>
    <mergeCell ref="B7:C7"/>
    <mergeCell ref="D32:E32"/>
    <mergeCell ref="B32:C32"/>
  </mergeCells>
  <phoneticPr fontId="14" type="noConversion"/>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R36"/>
  <sheetViews>
    <sheetView zoomScaleNormal="100" workbookViewId="0">
      <selection activeCell="D33" sqref="D33"/>
    </sheetView>
  </sheetViews>
  <sheetFormatPr defaultRowHeight="12.75" x14ac:dyDescent="0.2"/>
  <cols>
    <col min="15" max="15" width="9.140625" style="1"/>
  </cols>
  <sheetData>
    <row r="1" spans="1:18" x14ac:dyDescent="0.2">
      <c r="A1" s="32" t="s">
        <v>253</v>
      </c>
      <c r="B1" s="34"/>
      <c r="C1" s="34"/>
    </row>
    <row r="2" spans="1:18" x14ac:dyDescent="0.2">
      <c r="A2" s="261" t="s">
        <v>230</v>
      </c>
      <c r="B2" s="262" t="s">
        <v>240</v>
      </c>
      <c r="C2" s="260"/>
      <c r="D2" s="260"/>
      <c r="E2" s="34"/>
      <c r="F2" s="34"/>
      <c r="G2" s="34"/>
      <c r="H2" s="34"/>
      <c r="I2" s="34"/>
      <c r="J2" s="34"/>
      <c r="K2" s="34"/>
      <c r="L2" s="34"/>
      <c r="M2" s="1"/>
      <c r="N2" s="1"/>
    </row>
    <row r="3" spans="1:18" ht="12.75" customHeight="1" x14ac:dyDescent="0.2">
      <c r="A3" s="261" t="s">
        <v>230</v>
      </c>
      <c r="B3" s="262" t="s">
        <v>241</v>
      </c>
      <c r="C3" s="263"/>
      <c r="D3" s="263"/>
      <c r="E3" s="34"/>
      <c r="F3" s="34"/>
      <c r="G3" s="34"/>
      <c r="H3" s="34"/>
      <c r="I3" s="34"/>
      <c r="J3" s="34"/>
      <c r="K3" s="34"/>
      <c r="L3" s="34"/>
      <c r="M3" s="1"/>
      <c r="N3" s="1"/>
    </row>
    <row r="4" spans="1:18" x14ac:dyDescent="0.2">
      <c r="B4" s="252"/>
      <c r="C4" s="252"/>
      <c r="D4" s="252"/>
    </row>
    <row r="5" spans="1:18" x14ac:dyDescent="0.2">
      <c r="B5" s="250" t="s">
        <v>231</v>
      </c>
      <c r="C5" s="252"/>
      <c r="D5" s="252"/>
    </row>
    <row r="6" spans="1:18" x14ac:dyDescent="0.2">
      <c r="B6" s="252"/>
      <c r="C6" s="252"/>
      <c r="D6" s="252"/>
    </row>
    <row r="8" spans="1:18" ht="45" x14ac:dyDescent="0.25">
      <c r="B8" s="253"/>
      <c r="C8" s="254" t="s">
        <v>233</v>
      </c>
      <c r="D8" s="254" t="s">
        <v>234</v>
      </c>
    </row>
    <row r="9" spans="1:18" ht="15" x14ac:dyDescent="0.25">
      <c r="B9" s="255">
        <v>2010</v>
      </c>
      <c r="C9" s="298">
        <v>0.9</v>
      </c>
      <c r="D9" s="298">
        <v>5</v>
      </c>
    </row>
    <row r="10" spans="1:18" ht="15" x14ac:dyDescent="0.25">
      <c r="B10" s="256">
        <v>2014</v>
      </c>
      <c r="C10" s="299">
        <v>0.3</v>
      </c>
      <c r="D10" s="299">
        <v>3.2</v>
      </c>
    </row>
    <row r="11" spans="1:18" ht="15" x14ac:dyDescent="0.25">
      <c r="B11" s="257">
        <v>2019</v>
      </c>
      <c r="C11" s="300">
        <v>1.2</v>
      </c>
      <c r="D11" s="300">
        <v>5.5</v>
      </c>
    </row>
    <row r="13" spans="1:18" ht="12.75" customHeight="1" x14ac:dyDescent="0.2">
      <c r="Q13" s="259"/>
      <c r="R13" s="259"/>
    </row>
    <row r="14" spans="1:18" x14ac:dyDescent="0.2">
      <c r="P14" s="259"/>
      <c r="Q14" s="259"/>
      <c r="R14" s="259"/>
    </row>
    <row r="18" spans="1:13" x14ac:dyDescent="0.2">
      <c r="B18" s="10" t="s">
        <v>242</v>
      </c>
    </row>
    <row r="20" spans="1:13" x14ac:dyDescent="0.2">
      <c r="A20" s="46"/>
      <c r="B20" s="46"/>
      <c r="C20" s="46"/>
      <c r="D20" s="46"/>
      <c r="E20" s="46"/>
      <c r="F20" s="46"/>
      <c r="G20" s="46"/>
      <c r="H20" s="46"/>
      <c r="I20" s="46"/>
      <c r="J20" s="46"/>
      <c r="K20" s="46"/>
      <c r="L20" s="46"/>
      <c r="M20" s="46"/>
    </row>
    <row r="22" spans="1:13" x14ac:dyDescent="0.2">
      <c r="B22" s="251" t="s">
        <v>232</v>
      </c>
    </row>
    <row r="24" spans="1:13" ht="45" x14ac:dyDescent="0.25">
      <c r="B24" s="253"/>
      <c r="C24" s="254" t="s">
        <v>235</v>
      </c>
      <c r="D24" s="254" t="s">
        <v>236</v>
      </c>
    </row>
    <row r="25" spans="1:13" ht="15" x14ac:dyDescent="0.25">
      <c r="B25" s="255">
        <v>2010</v>
      </c>
      <c r="C25" s="298">
        <v>0.9</v>
      </c>
      <c r="D25" s="298">
        <v>5</v>
      </c>
    </row>
    <row r="26" spans="1:13" ht="15" x14ac:dyDescent="0.25">
      <c r="B26" s="256">
        <v>2014</v>
      </c>
      <c r="C26" s="299">
        <v>0.3</v>
      </c>
      <c r="D26" s="299">
        <v>3.2</v>
      </c>
    </row>
    <row r="27" spans="1:13" ht="15" x14ac:dyDescent="0.25">
      <c r="B27" s="257">
        <v>2019</v>
      </c>
      <c r="C27" s="300">
        <v>1.2</v>
      </c>
      <c r="D27" s="300">
        <v>5.5</v>
      </c>
    </row>
    <row r="36" spans="2:2" x14ac:dyDescent="0.2">
      <c r="B36" s="258" t="s">
        <v>243</v>
      </c>
    </row>
  </sheetData>
  <pageMargins left="0.7" right="0.7" top="0.75" bottom="0.75" header="0.3" footer="0.3"/>
  <pageSetup paperSize="9" orientation="portrait" horizontalDpi="0" verticalDpi="0"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theme="7" tint="0.39997558519241921"/>
  </sheetPr>
  <dimension ref="A1:M36"/>
  <sheetViews>
    <sheetView workbookViewId="0">
      <selection activeCell="B2" sqref="B2"/>
    </sheetView>
  </sheetViews>
  <sheetFormatPr defaultRowHeight="12.75" x14ac:dyDescent="0.2"/>
  <cols>
    <col min="1" max="1" width="15.140625" style="10" customWidth="1"/>
    <col min="2" max="5" width="16.42578125" style="10" customWidth="1"/>
    <col min="6" max="6" width="9.42578125" style="10" customWidth="1"/>
    <col min="7" max="8" width="6.28515625" style="10" customWidth="1"/>
    <col min="9" max="16384" width="9.140625" style="10"/>
  </cols>
  <sheetData>
    <row r="1" spans="1:13" ht="14.25" customHeight="1" x14ac:dyDescent="0.2">
      <c r="B1" s="6" t="s">
        <v>287</v>
      </c>
      <c r="C1" s="114"/>
      <c r="D1" s="114"/>
      <c r="E1" s="114"/>
      <c r="G1" s="80"/>
      <c r="I1" s="66" t="s">
        <v>178</v>
      </c>
      <c r="J1" s="66"/>
      <c r="K1" s="66"/>
      <c r="L1" s="66"/>
      <c r="M1" s="66"/>
    </row>
    <row r="2" spans="1:13" x14ac:dyDescent="0.2">
      <c r="G2" s="80"/>
    </row>
    <row r="3" spans="1:13" x14ac:dyDescent="0.2">
      <c r="G3" s="80"/>
    </row>
    <row r="4" spans="1:13" ht="51" x14ac:dyDescent="0.2">
      <c r="A4" s="226"/>
      <c r="B4" s="227" t="s">
        <v>142</v>
      </c>
      <c r="C4" s="227" t="s">
        <v>223</v>
      </c>
      <c r="D4" s="227" t="s">
        <v>222</v>
      </c>
      <c r="E4" s="227" t="s">
        <v>284</v>
      </c>
      <c r="G4" s="80"/>
      <c r="I4" s="226"/>
      <c r="J4" s="228" t="s">
        <v>286</v>
      </c>
      <c r="K4" s="229" t="s">
        <v>226</v>
      </c>
      <c r="L4" s="229" t="s">
        <v>65</v>
      </c>
      <c r="M4" s="229" t="s">
        <v>285</v>
      </c>
    </row>
    <row r="5" spans="1:13" hidden="1" x14ac:dyDescent="0.2">
      <c r="A5" s="226">
        <v>2006</v>
      </c>
      <c r="B5" s="226">
        <v>6225</v>
      </c>
      <c r="C5" s="226">
        <v>18696</v>
      </c>
      <c r="D5" s="226">
        <v>10334</v>
      </c>
      <c r="E5" s="226">
        <v>4501</v>
      </c>
      <c r="G5" s="80"/>
      <c r="I5" s="226">
        <v>2006</v>
      </c>
      <c r="J5" s="226">
        <v>6225</v>
      </c>
      <c r="K5" s="226">
        <v>18696</v>
      </c>
      <c r="L5" s="226">
        <v>10334</v>
      </c>
      <c r="M5" s="226">
        <v>4501</v>
      </c>
    </row>
    <row r="6" spans="1:13" hidden="1" x14ac:dyDescent="0.2">
      <c r="A6" s="226">
        <v>2011</v>
      </c>
      <c r="B6" s="226">
        <v>6162</v>
      </c>
      <c r="C6" s="226">
        <v>17154</v>
      </c>
      <c r="D6" s="226">
        <v>8672</v>
      </c>
      <c r="E6" s="226">
        <v>3820</v>
      </c>
      <c r="G6" s="80"/>
      <c r="I6" s="226">
        <v>2011</v>
      </c>
      <c r="J6" s="226">
        <v>6162</v>
      </c>
      <c r="K6" s="226">
        <v>17154</v>
      </c>
      <c r="L6" s="226">
        <v>8672</v>
      </c>
      <c r="M6" s="226">
        <v>3820</v>
      </c>
    </row>
    <row r="7" spans="1:13" hidden="1" x14ac:dyDescent="0.2">
      <c r="A7" s="226">
        <v>2016</v>
      </c>
      <c r="B7" s="226">
        <v>6684</v>
      </c>
      <c r="C7" s="226">
        <v>16677</v>
      </c>
      <c r="D7" s="226">
        <v>8618</v>
      </c>
      <c r="E7" s="226">
        <v>3942</v>
      </c>
      <c r="G7" s="80"/>
      <c r="I7" s="226">
        <v>2016</v>
      </c>
      <c r="J7" s="226">
        <v>6684</v>
      </c>
      <c r="K7" s="226">
        <v>16677</v>
      </c>
      <c r="L7" s="226">
        <v>8618</v>
      </c>
      <c r="M7" s="226">
        <v>3942</v>
      </c>
    </row>
    <row r="8" spans="1:13" hidden="1" x14ac:dyDescent="0.2">
      <c r="A8" s="226"/>
      <c r="B8" s="226"/>
      <c r="C8" s="226"/>
      <c r="D8" s="226"/>
      <c r="E8" s="226"/>
      <c r="G8" s="80"/>
      <c r="I8" s="226"/>
      <c r="J8" s="226"/>
      <c r="K8" s="226"/>
      <c r="L8" s="226"/>
      <c r="M8" s="226"/>
    </row>
    <row r="9" spans="1:13" x14ac:dyDescent="0.2">
      <c r="A9" s="279">
        <v>2009</v>
      </c>
      <c r="B9" s="166">
        <v>16.362304290017097</v>
      </c>
      <c r="C9" s="166">
        <v>47.827856619542509</v>
      </c>
      <c r="D9" s="166">
        <v>24.885355330637939</v>
      </c>
      <c r="E9" s="166">
        <v>10.924483759802458</v>
      </c>
      <c r="F9" s="185"/>
      <c r="G9" s="80"/>
      <c r="I9" s="279">
        <v>2009</v>
      </c>
      <c r="J9" s="166">
        <v>16.362304290017097</v>
      </c>
      <c r="K9" s="166">
        <v>47.827856619542509</v>
      </c>
      <c r="L9" s="166">
        <v>24.885355330637939</v>
      </c>
      <c r="M9" s="166">
        <v>10.924483759802458</v>
      </c>
    </row>
    <row r="10" spans="1:13" x14ac:dyDescent="0.2">
      <c r="A10" s="279">
        <v>2014</v>
      </c>
      <c r="B10" s="166">
        <v>17.977435559581654</v>
      </c>
      <c r="C10" s="166">
        <v>47.426500864695711</v>
      </c>
      <c r="D10" s="166">
        <v>24.175794010266547</v>
      </c>
      <c r="E10" s="166">
        <v>10.420269565456094</v>
      </c>
      <c r="F10" s="185"/>
      <c r="G10" s="80"/>
      <c r="I10" s="279">
        <v>2014</v>
      </c>
      <c r="J10" s="166">
        <v>17.977435559581654</v>
      </c>
      <c r="K10" s="166">
        <v>47.426500864695711</v>
      </c>
      <c r="L10" s="166">
        <v>24.175794010266547</v>
      </c>
      <c r="M10" s="166">
        <v>10.420269565456094</v>
      </c>
    </row>
    <row r="11" spans="1:13" x14ac:dyDescent="0.2">
      <c r="A11" s="279">
        <v>2019</v>
      </c>
      <c r="B11" s="166">
        <v>20.101208883890919</v>
      </c>
      <c r="C11" s="166">
        <v>45.915096991847058</v>
      </c>
      <c r="D11" s="166">
        <v>22.988473432667977</v>
      </c>
      <c r="E11" s="166">
        <v>10.99522069159404</v>
      </c>
      <c r="F11" s="185"/>
      <c r="G11" s="80"/>
      <c r="I11" s="279">
        <v>2019</v>
      </c>
      <c r="J11" s="166">
        <v>20.101208883890919</v>
      </c>
      <c r="K11" s="166">
        <v>45.915096991847058</v>
      </c>
      <c r="L11" s="166">
        <v>22.988473432667977</v>
      </c>
      <c r="M11" s="166">
        <v>10.99522069159404</v>
      </c>
    </row>
    <row r="12" spans="1:13" ht="14.25" customHeight="1" x14ac:dyDescent="0.2">
      <c r="A12" s="113" t="s">
        <v>224</v>
      </c>
      <c r="B12" s="113"/>
      <c r="C12" s="113"/>
      <c r="D12" s="113"/>
      <c r="E12" s="113"/>
      <c r="G12" s="80"/>
      <c r="I12" s="113" t="s">
        <v>225</v>
      </c>
      <c r="J12" s="113"/>
      <c r="K12" s="113"/>
      <c r="L12" s="113"/>
      <c r="M12" s="113"/>
    </row>
    <row r="13" spans="1:13" x14ac:dyDescent="0.2">
      <c r="B13" s="230"/>
      <c r="C13" s="230"/>
      <c r="G13" s="80"/>
    </row>
    <row r="14" spans="1:13" x14ac:dyDescent="0.2">
      <c r="A14" s="230"/>
      <c r="B14" s="230"/>
      <c r="C14" s="230"/>
      <c r="G14" s="80"/>
    </row>
    <row r="15" spans="1:13" x14ac:dyDescent="0.2">
      <c r="G15" s="80"/>
    </row>
    <row r="16" spans="1:13" x14ac:dyDescent="0.2">
      <c r="G16" s="80"/>
    </row>
    <row r="17" spans="2:9" x14ac:dyDescent="0.2">
      <c r="G17" s="80"/>
    </row>
    <row r="18" spans="2:9" x14ac:dyDescent="0.2">
      <c r="G18" s="80"/>
    </row>
    <row r="19" spans="2:9" x14ac:dyDescent="0.2">
      <c r="G19" s="80"/>
    </row>
    <row r="20" spans="2:9" x14ac:dyDescent="0.2">
      <c r="G20" s="80"/>
    </row>
    <row r="21" spans="2:9" x14ac:dyDescent="0.2">
      <c r="G21" s="80"/>
    </row>
    <row r="22" spans="2:9" x14ac:dyDescent="0.2">
      <c r="G22" s="80"/>
    </row>
    <row r="23" spans="2:9" x14ac:dyDescent="0.2">
      <c r="G23" s="80"/>
    </row>
    <row r="24" spans="2:9" x14ac:dyDescent="0.2">
      <c r="G24" s="80"/>
    </row>
    <row r="25" spans="2:9" x14ac:dyDescent="0.2">
      <c r="G25" s="80"/>
    </row>
    <row r="26" spans="2:9" x14ac:dyDescent="0.2">
      <c r="G26" s="80"/>
    </row>
    <row r="27" spans="2:9" x14ac:dyDescent="0.2">
      <c r="G27" s="80"/>
    </row>
    <row r="28" spans="2:9" x14ac:dyDescent="0.2">
      <c r="G28" s="80"/>
    </row>
    <row r="29" spans="2:9" x14ac:dyDescent="0.2">
      <c r="G29" s="80"/>
    </row>
    <row r="30" spans="2:9" x14ac:dyDescent="0.2">
      <c r="G30" s="80"/>
    </row>
    <row r="31" spans="2:9" x14ac:dyDescent="0.2">
      <c r="G31" s="80"/>
    </row>
    <row r="32" spans="2:9" x14ac:dyDescent="0.2">
      <c r="B32" s="12" t="s">
        <v>51</v>
      </c>
      <c r="G32" s="80"/>
      <c r="I32" s="12" t="s">
        <v>98</v>
      </c>
    </row>
    <row r="33" spans="7:11" x14ac:dyDescent="0.2">
      <c r="G33" s="80"/>
    </row>
    <row r="34" spans="7:11" x14ac:dyDescent="0.2">
      <c r="G34" s="80"/>
      <c r="J34" s="12"/>
      <c r="K34" s="12"/>
    </row>
    <row r="35" spans="7:11" x14ac:dyDescent="0.2">
      <c r="G35" s="80"/>
    </row>
    <row r="36" spans="7:11" x14ac:dyDescent="0.2">
      <c r="G36" s="80"/>
    </row>
  </sheetData>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7" tint="0.39997558519241921"/>
  </sheetPr>
  <dimension ref="A2:AZ57"/>
  <sheetViews>
    <sheetView topLeftCell="A2" zoomScaleNormal="100" workbookViewId="0">
      <selection activeCell="V19" sqref="V19"/>
    </sheetView>
  </sheetViews>
  <sheetFormatPr defaultRowHeight="12.75" x14ac:dyDescent="0.2"/>
  <cols>
    <col min="1" max="1" width="10.42578125" customWidth="1"/>
    <col min="3" max="3" width="10.42578125" customWidth="1"/>
    <col min="21" max="21" width="10" hidden="1" customWidth="1"/>
    <col min="22" max="49" width="0" hidden="1" customWidth="1"/>
  </cols>
  <sheetData>
    <row r="2" spans="1:33" x14ac:dyDescent="0.2">
      <c r="A2" s="9" t="s">
        <v>213</v>
      </c>
      <c r="B2" s="9"/>
      <c r="C2" s="9"/>
      <c r="D2" s="9"/>
      <c r="E2" s="9"/>
      <c r="F2" s="9"/>
      <c r="G2" s="9"/>
      <c r="H2" s="9"/>
      <c r="I2" s="9"/>
      <c r="J2" s="9"/>
      <c r="L2" s="9" t="s">
        <v>213</v>
      </c>
      <c r="M2" s="1"/>
      <c r="N2" s="1"/>
    </row>
    <row r="4" spans="1:33" x14ac:dyDescent="0.2">
      <c r="B4" s="302" t="s">
        <v>95</v>
      </c>
      <c r="C4" s="302"/>
    </row>
    <row r="5" spans="1:33" x14ac:dyDescent="0.2">
      <c r="A5" s="20" t="s">
        <v>72</v>
      </c>
      <c r="B5" s="20" t="s">
        <v>1</v>
      </c>
      <c r="C5" s="20" t="s">
        <v>0</v>
      </c>
    </row>
    <row r="6" spans="1:33" x14ac:dyDescent="0.2">
      <c r="A6" s="43">
        <v>1921</v>
      </c>
      <c r="B6" s="43">
        <v>2.2999999999999998</v>
      </c>
      <c r="C6" s="43">
        <v>2.1</v>
      </c>
    </row>
    <row r="7" spans="1:33" x14ac:dyDescent="0.2">
      <c r="A7" s="43">
        <v>1931</v>
      </c>
      <c r="B7" s="43">
        <v>2.6</v>
      </c>
      <c r="C7" s="43">
        <v>2.5</v>
      </c>
    </row>
    <row r="8" spans="1:33" x14ac:dyDescent="0.2">
      <c r="A8" s="43">
        <v>1948</v>
      </c>
      <c r="B8" s="68">
        <v>3</v>
      </c>
      <c r="C8" s="43">
        <v>2.8</v>
      </c>
    </row>
    <row r="9" spans="1:33" x14ac:dyDescent="0.2">
      <c r="A9" s="43">
        <v>1953</v>
      </c>
      <c r="B9" s="43">
        <v>3.2</v>
      </c>
      <c r="C9" s="68">
        <v>3</v>
      </c>
      <c r="U9" s="35" t="s">
        <v>105</v>
      </c>
      <c r="V9" s="53"/>
      <c r="W9" s="53"/>
      <c r="X9" s="53"/>
      <c r="Y9" s="34"/>
      <c r="Z9" s="34"/>
    </row>
    <row r="10" spans="1:33" x14ac:dyDescent="0.2">
      <c r="A10" s="43">
        <v>1961</v>
      </c>
      <c r="B10" s="43">
        <v>3.4</v>
      </c>
      <c r="C10" s="43">
        <v>3.3</v>
      </c>
    </row>
    <row r="11" spans="1:33" x14ac:dyDescent="0.2">
      <c r="A11" s="43">
        <v>1971</v>
      </c>
      <c r="B11" s="43">
        <v>3.7</v>
      </c>
      <c r="C11" s="43">
        <v>3.5</v>
      </c>
      <c r="U11" s="36" t="s">
        <v>96</v>
      </c>
      <c r="V11" s="36"/>
      <c r="W11" s="36"/>
      <c r="X11" s="36"/>
    </row>
    <row r="12" spans="1:33" x14ac:dyDescent="0.2">
      <c r="A12" s="43">
        <v>1981</v>
      </c>
      <c r="B12" s="43">
        <v>3.9</v>
      </c>
      <c r="C12" s="43">
        <v>3.8</v>
      </c>
      <c r="U12" s="36" t="s">
        <v>97</v>
      </c>
      <c r="Y12" s="53"/>
      <c r="Z12" s="53"/>
    </row>
    <row r="13" spans="1:33" x14ac:dyDescent="0.2">
      <c r="A13" s="43">
        <v>1991</v>
      </c>
      <c r="B13" s="68">
        <v>4</v>
      </c>
      <c r="C13" s="43">
        <v>3.8</v>
      </c>
      <c r="V13" s="36"/>
      <c r="W13" s="36"/>
      <c r="X13" s="36"/>
    </row>
    <row r="14" spans="1:33" ht="12.75" customHeight="1" x14ac:dyDescent="0.2">
      <c r="A14" s="43">
        <v>2002</v>
      </c>
      <c r="B14" s="43">
        <v>3.9</v>
      </c>
      <c r="C14" s="43">
        <v>3.6</v>
      </c>
      <c r="Y14" s="36"/>
      <c r="Z14" s="36"/>
      <c r="AA14" s="36"/>
      <c r="AB14" s="36"/>
      <c r="AC14" s="36"/>
      <c r="AD14" s="36"/>
      <c r="AE14" s="36"/>
      <c r="AF14" s="36"/>
      <c r="AG14" s="36"/>
    </row>
    <row r="15" spans="1:33" ht="15" x14ac:dyDescent="0.25">
      <c r="A15" s="69">
        <v>2011</v>
      </c>
      <c r="B15" s="70">
        <v>3.6876859999999998</v>
      </c>
      <c r="C15" s="70">
        <v>3.4991759999999998</v>
      </c>
      <c r="U15" s="10" t="s">
        <v>107</v>
      </c>
      <c r="V15" s="59" t="s">
        <v>108</v>
      </c>
    </row>
    <row r="16" spans="1:33" ht="12.75" customHeight="1" x14ac:dyDescent="0.25">
      <c r="A16" s="69">
        <v>2019</v>
      </c>
      <c r="B16" s="70">
        <v>3.6</v>
      </c>
      <c r="C16" s="70">
        <v>3.4</v>
      </c>
      <c r="V16" s="59"/>
      <c r="Y16" s="36"/>
      <c r="Z16" s="36"/>
      <c r="AA16" s="36"/>
      <c r="AB16" s="36"/>
      <c r="AC16" s="36"/>
      <c r="AD16" s="36"/>
      <c r="AE16" s="36"/>
      <c r="AF16" s="36"/>
      <c r="AG16" s="36"/>
    </row>
    <row r="17" spans="1:52" ht="15" x14ac:dyDescent="0.25">
      <c r="U17" s="10" t="s">
        <v>107</v>
      </c>
      <c r="V17" s="60" t="s">
        <v>106</v>
      </c>
    </row>
    <row r="18" spans="1:52" ht="15" x14ac:dyDescent="0.25">
      <c r="A18" s="7" t="s">
        <v>249</v>
      </c>
      <c r="V18" s="60"/>
    </row>
    <row r="19" spans="1:52" ht="15" x14ac:dyDescent="0.25">
      <c r="U19" s="32" t="s">
        <v>109</v>
      </c>
      <c r="V19" s="63" t="s">
        <v>114</v>
      </c>
      <c r="W19" s="34"/>
      <c r="X19" s="34"/>
      <c r="Y19" s="34"/>
      <c r="Z19" s="34"/>
      <c r="AA19" s="34"/>
    </row>
    <row r="20" spans="1:52" ht="15" x14ac:dyDescent="0.25">
      <c r="A20" s="17"/>
      <c r="U20" s="34"/>
      <c r="V20" s="63" t="s">
        <v>113</v>
      </c>
      <c r="W20" s="34"/>
      <c r="X20" s="34"/>
      <c r="Y20" s="34"/>
      <c r="Z20" s="34"/>
      <c r="AA20" s="34"/>
    </row>
    <row r="21" spans="1:52" ht="15" x14ac:dyDescent="0.25">
      <c r="A21" s="17"/>
      <c r="L21" s="7" t="s">
        <v>249</v>
      </c>
      <c r="U21" s="34"/>
      <c r="V21" s="63"/>
      <c r="W21" s="34"/>
      <c r="X21" s="34"/>
      <c r="Y21" s="34"/>
      <c r="Z21" s="34"/>
      <c r="AA21" s="34"/>
    </row>
    <row r="22" spans="1:52" x14ac:dyDescent="0.2">
      <c r="S22" s="18"/>
    </row>
    <row r="23" spans="1:52" x14ac:dyDescent="0.2">
      <c r="A23" s="46"/>
      <c r="B23" s="46"/>
      <c r="C23" s="46"/>
      <c r="D23" s="46"/>
      <c r="E23" s="46"/>
      <c r="F23" s="46"/>
      <c r="G23" s="46"/>
      <c r="H23" s="46"/>
      <c r="I23" s="46"/>
      <c r="J23" s="46"/>
      <c r="K23" s="46"/>
      <c r="L23" s="46"/>
      <c r="M23" s="46"/>
      <c r="N23" s="46"/>
      <c r="O23" s="46"/>
      <c r="P23" s="46"/>
      <c r="Q23" s="46"/>
      <c r="R23" s="46"/>
      <c r="S23" s="79"/>
      <c r="T23" s="46"/>
      <c r="U23" s="46"/>
      <c r="V23" s="46"/>
      <c r="W23" s="46"/>
      <c r="X23" s="46"/>
      <c r="Y23" s="46"/>
      <c r="Z23" s="46"/>
      <c r="AA23" s="46"/>
      <c r="AB23" s="46"/>
      <c r="AC23" s="46"/>
      <c r="AD23" s="46"/>
      <c r="AE23" s="46"/>
      <c r="AF23" s="46"/>
      <c r="AG23" s="46"/>
      <c r="AH23" s="46"/>
      <c r="AI23" s="46"/>
      <c r="AJ23" s="46"/>
      <c r="AK23" s="46"/>
      <c r="AL23" s="46"/>
      <c r="AM23" s="46"/>
      <c r="AN23" s="46"/>
      <c r="AO23" s="46"/>
      <c r="AP23" s="46"/>
      <c r="AQ23" s="46"/>
      <c r="AR23" s="46"/>
      <c r="AS23" s="46"/>
      <c r="AT23" s="46"/>
      <c r="AU23" s="46"/>
      <c r="AV23" s="46"/>
      <c r="AW23" s="46"/>
      <c r="AX23" s="46"/>
      <c r="AY23" s="46"/>
      <c r="AZ23" s="46"/>
    </row>
    <row r="24" spans="1:52" s="1" customFormat="1" x14ac:dyDescent="0.2">
      <c r="S24" s="38"/>
    </row>
    <row r="25" spans="1:52" x14ac:dyDescent="0.2">
      <c r="A25" s="1"/>
      <c r="B25" s="1"/>
      <c r="C25" s="1"/>
      <c r="D25" s="1"/>
      <c r="E25" s="1"/>
      <c r="F25" s="1"/>
      <c r="G25" s="1"/>
      <c r="H25" s="1"/>
      <c r="I25" s="1"/>
      <c r="J25" s="1"/>
      <c r="K25" s="13"/>
      <c r="L25" s="13"/>
      <c r="M25" s="1"/>
      <c r="N25" s="1"/>
      <c r="O25" s="1"/>
      <c r="P25" s="1"/>
      <c r="Q25" s="1"/>
      <c r="R25" s="1"/>
      <c r="S25" s="38"/>
    </row>
    <row r="26" spans="1:52" x14ac:dyDescent="0.2">
      <c r="A26" s="13" t="s">
        <v>212</v>
      </c>
      <c r="B26" s="1"/>
      <c r="C26" s="1"/>
      <c r="K26" s="10"/>
      <c r="L26" s="9" t="s">
        <v>212</v>
      </c>
      <c r="M26" s="52"/>
      <c r="N26" s="52"/>
      <c r="O26" s="52"/>
      <c r="P26" s="52"/>
      <c r="Q26" s="52"/>
      <c r="R26" s="52"/>
      <c r="S26" s="67"/>
    </row>
    <row r="27" spans="1:52" x14ac:dyDescent="0.2">
      <c r="A27" s="5"/>
    </row>
    <row r="28" spans="1:52" x14ac:dyDescent="0.2">
      <c r="B28" s="303" t="s">
        <v>139</v>
      </c>
      <c r="C28" s="304"/>
      <c r="S28" s="18"/>
    </row>
    <row r="29" spans="1:52" x14ac:dyDescent="0.2">
      <c r="A29" s="20"/>
      <c r="B29" s="21" t="s">
        <v>57</v>
      </c>
      <c r="C29" s="20" t="s">
        <v>58</v>
      </c>
      <c r="S29" s="18"/>
    </row>
    <row r="30" spans="1:52" x14ac:dyDescent="0.2">
      <c r="A30" s="44">
        <v>1921</v>
      </c>
      <c r="B30" s="45">
        <v>2.2999999999999998</v>
      </c>
      <c r="C30" s="45">
        <v>2.1</v>
      </c>
    </row>
    <row r="31" spans="1:52" x14ac:dyDescent="0.2">
      <c r="A31" s="45">
        <v>1931</v>
      </c>
      <c r="B31" s="45">
        <v>2.6</v>
      </c>
      <c r="C31" s="45">
        <v>2.5</v>
      </c>
    </row>
    <row r="32" spans="1:52" x14ac:dyDescent="0.2">
      <c r="A32" s="45">
        <v>1948</v>
      </c>
      <c r="B32" s="72">
        <v>3</v>
      </c>
      <c r="C32" s="45">
        <v>2.8</v>
      </c>
    </row>
    <row r="33" spans="1:12" x14ac:dyDescent="0.2">
      <c r="A33" s="45">
        <v>1953</v>
      </c>
      <c r="B33" s="45">
        <v>3.2</v>
      </c>
      <c r="C33" s="72">
        <v>3</v>
      </c>
    </row>
    <row r="34" spans="1:12" x14ac:dyDescent="0.2">
      <c r="A34" s="45">
        <v>1961</v>
      </c>
      <c r="B34" s="45">
        <v>3.4</v>
      </c>
      <c r="C34" s="45">
        <v>3.3</v>
      </c>
    </row>
    <row r="35" spans="1:12" x14ac:dyDescent="0.2">
      <c r="A35" s="45">
        <v>1971</v>
      </c>
      <c r="B35" s="45">
        <v>3.7</v>
      </c>
      <c r="C35" s="45">
        <v>3.5</v>
      </c>
    </row>
    <row r="36" spans="1:12" x14ac:dyDescent="0.2">
      <c r="A36" s="45">
        <v>1981</v>
      </c>
      <c r="B36" s="45">
        <v>3.9</v>
      </c>
      <c r="C36" s="45">
        <v>3.8</v>
      </c>
    </row>
    <row r="37" spans="1:12" x14ac:dyDescent="0.2">
      <c r="A37" s="45">
        <v>1991</v>
      </c>
      <c r="B37" s="72">
        <v>4</v>
      </c>
      <c r="C37" s="45">
        <v>3.8</v>
      </c>
    </row>
    <row r="38" spans="1:12" x14ac:dyDescent="0.2">
      <c r="A38" s="45">
        <v>2002</v>
      </c>
      <c r="B38" s="45">
        <v>3.9</v>
      </c>
      <c r="C38" s="45">
        <v>3.6</v>
      </c>
    </row>
    <row r="39" spans="1:12" x14ac:dyDescent="0.2">
      <c r="A39" s="45">
        <v>2011</v>
      </c>
      <c r="B39" s="73">
        <v>3.6876859999999998</v>
      </c>
      <c r="C39" s="73">
        <v>3.4991759999999998</v>
      </c>
    </row>
    <row r="40" spans="1:12" x14ac:dyDescent="0.2">
      <c r="A40" s="69">
        <v>2019</v>
      </c>
      <c r="B40" s="70">
        <v>3.6</v>
      </c>
      <c r="C40" s="70">
        <v>3.4</v>
      </c>
    </row>
    <row r="42" spans="1:12" x14ac:dyDescent="0.2">
      <c r="A42" s="55" t="s">
        <v>134</v>
      </c>
      <c r="B42" s="1"/>
      <c r="C42" s="1"/>
    </row>
    <row r="43" spans="1:12" x14ac:dyDescent="0.2">
      <c r="C43" s="10"/>
      <c r="D43" s="7"/>
      <c r="E43" s="7"/>
      <c r="F43" s="7"/>
      <c r="G43" s="7"/>
      <c r="H43" s="7"/>
      <c r="I43" s="7"/>
      <c r="J43" s="7"/>
    </row>
    <row r="44" spans="1:12" x14ac:dyDescent="0.2">
      <c r="A44" s="71"/>
      <c r="C44" s="10"/>
      <c r="D44" s="8"/>
      <c r="E44" s="8"/>
      <c r="F44" s="8"/>
      <c r="G44" s="8"/>
      <c r="H44" s="8"/>
      <c r="I44" s="8"/>
      <c r="J44" s="8"/>
    </row>
    <row r="45" spans="1:12" x14ac:dyDescent="0.2">
      <c r="A45" s="7"/>
      <c r="B45" s="7"/>
      <c r="C45" s="7"/>
    </row>
    <row r="47" spans="1:12" x14ac:dyDescent="0.2">
      <c r="L47" s="7" t="s">
        <v>134</v>
      </c>
    </row>
    <row r="51" spans="2:16" ht="15" customHeight="1" x14ac:dyDescent="0.25">
      <c r="D51" s="61"/>
      <c r="E51" s="61"/>
      <c r="F51" s="61"/>
      <c r="G51" s="61"/>
      <c r="H51" s="61"/>
      <c r="I51" s="61"/>
      <c r="J51" s="61"/>
      <c r="K51" s="61"/>
    </row>
    <row r="52" spans="2:16" ht="15" customHeight="1" x14ac:dyDescent="0.25">
      <c r="C52" s="61"/>
      <c r="D52" s="61"/>
      <c r="E52" s="61"/>
      <c r="F52" s="61"/>
      <c r="G52" s="61"/>
      <c r="H52" s="61"/>
      <c r="I52" s="61"/>
      <c r="J52" s="61"/>
      <c r="K52" s="61"/>
    </row>
    <row r="53" spans="2:16" ht="15" x14ac:dyDescent="0.25">
      <c r="B53" s="61"/>
      <c r="C53" s="61"/>
    </row>
    <row r="54" spans="2:16" ht="15" x14ac:dyDescent="0.25">
      <c r="B54" s="60"/>
      <c r="L54" s="61"/>
      <c r="M54" s="61"/>
      <c r="N54" s="61"/>
      <c r="O54" s="61"/>
      <c r="P54" s="61"/>
    </row>
    <row r="55" spans="2:16" ht="15" x14ac:dyDescent="0.25">
      <c r="B55" s="60"/>
      <c r="L55" s="61"/>
      <c r="M55" s="61"/>
      <c r="N55" s="61"/>
      <c r="O55" s="61"/>
      <c r="P55" s="61"/>
    </row>
    <row r="56" spans="2:16" ht="15" x14ac:dyDescent="0.25">
      <c r="B56" s="60"/>
    </row>
    <row r="57" spans="2:16" ht="15" x14ac:dyDescent="0.25">
      <c r="B57" s="60"/>
    </row>
  </sheetData>
  <mergeCells count="2">
    <mergeCell ref="B4:C4"/>
    <mergeCell ref="B28:C28"/>
  </mergeCells>
  <pageMargins left="0.75" right="0.75" top="1" bottom="1" header="0.5" footer="0.5"/>
  <pageSetup paperSize="9" scale="90" orientation="landscape"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theme="7" tint="0.39997558519241921"/>
  </sheetPr>
  <dimension ref="A1:X58"/>
  <sheetViews>
    <sheetView workbookViewId="0">
      <selection activeCell="P19" sqref="P19"/>
    </sheetView>
  </sheetViews>
  <sheetFormatPr defaultRowHeight="12.75" x14ac:dyDescent="0.2"/>
  <cols>
    <col min="1" max="16384" width="9.140625" style="10"/>
  </cols>
  <sheetData>
    <row r="1" spans="2:24" x14ac:dyDescent="0.2">
      <c r="B1" s="213"/>
    </row>
    <row r="2" spans="2:24" x14ac:dyDescent="0.2">
      <c r="B2" s="11" t="s">
        <v>181</v>
      </c>
      <c r="C2" s="11"/>
      <c r="D2" s="11"/>
      <c r="E2" s="11"/>
      <c r="F2" s="11"/>
      <c r="G2" s="11"/>
      <c r="H2" s="6"/>
      <c r="I2" s="6"/>
      <c r="J2" s="214"/>
    </row>
    <row r="3" spans="2:24" x14ac:dyDescent="0.2">
      <c r="B3" s="6"/>
      <c r="C3" s="6"/>
      <c r="D3" s="215"/>
      <c r="E3" s="215"/>
      <c r="F3" s="215"/>
      <c r="G3" s="215"/>
      <c r="I3" s="214"/>
      <c r="J3" s="214"/>
      <c r="K3" s="214"/>
      <c r="L3" s="214"/>
      <c r="M3" s="214"/>
      <c r="W3" s="214"/>
      <c r="X3" s="214"/>
    </row>
    <row r="4" spans="2:24" x14ac:dyDescent="0.2">
      <c r="B4" s="216"/>
      <c r="C4" s="216">
        <v>2009</v>
      </c>
      <c r="D4" s="216">
        <v>2010</v>
      </c>
      <c r="E4" s="216">
        <v>2011</v>
      </c>
      <c r="F4" s="216">
        <v>2012</v>
      </c>
      <c r="G4" s="216">
        <v>2013</v>
      </c>
      <c r="H4" s="216">
        <v>2014</v>
      </c>
      <c r="I4" s="216">
        <v>2015</v>
      </c>
      <c r="J4" s="216">
        <v>2016</v>
      </c>
      <c r="K4" s="179">
        <v>2017</v>
      </c>
      <c r="L4" s="179">
        <v>2018</v>
      </c>
      <c r="M4" s="179">
        <v>2019</v>
      </c>
    </row>
    <row r="5" spans="2:24" x14ac:dyDescent="0.2">
      <c r="B5" s="217" t="s">
        <v>41</v>
      </c>
      <c r="C5" s="217">
        <v>33.799999999999997</v>
      </c>
      <c r="D5" s="217">
        <v>33.299999999999997</v>
      </c>
      <c r="E5" s="182">
        <v>31.7</v>
      </c>
      <c r="F5" s="182">
        <v>32.700000000000003</v>
      </c>
      <c r="G5" s="182">
        <v>31.8</v>
      </c>
      <c r="H5" s="218">
        <v>32.1</v>
      </c>
      <c r="I5" s="218">
        <v>31.6</v>
      </c>
      <c r="J5" s="218">
        <v>31.2</v>
      </c>
      <c r="K5" s="219">
        <v>31.6</v>
      </c>
      <c r="L5" s="219">
        <v>30.8</v>
      </c>
      <c r="M5" s="219">
        <v>31.3</v>
      </c>
    </row>
    <row r="6" spans="2:24" x14ac:dyDescent="0.2">
      <c r="B6" s="183" t="s">
        <v>42</v>
      </c>
      <c r="C6" s="183">
        <v>36.5</v>
      </c>
      <c r="D6" s="184">
        <v>35</v>
      </c>
      <c r="E6" s="184">
        <v>33.9</v>
      </c>
      <c r="F6" s="184">
        <v>34.5</v>
      </c>
      <c r="G6" s="184">
        <v>33.700000000000003</v>
      </c>
      <c r="H6" s="220">
        <v>34.299999999999997</v>
      </c>
      <c r="I6" s="220">
        <v>34</v>
      </c>
      <c r="J6" s="220">
        <v>33.5</v>
      </c>
      <c r="K6" s="221">
        <v>33.299999999999997</v>
      </c>
      <c r="L6" s="221">
        <v>33.200000000000003</v>
      </c>
      <c r="M6" s="221">
        <v>33.1</v>
      </c>
    </row>
    <row r="7" spans="2:24" x14ac:dyDescent="0.2">
      <c r="B7" s="222"/>
      <c r="C7" s="222"/>
      <c r="D7" s="222"/>
      <c r="E7" s="222"/>
      <c r="F7" s="222"/>
      <c r="G7" s="223"/>
      <c r="H7" s="223"/>
      <c r="I7" s="223"/>
      <c r="J7" s="223"/>
      <c r="K7" s="224"/>
      <c r="L7" s="224"/>
      <c r="M7" s="224"/>
    </row>
    <row r="8" spans="2:24" x14ac:dyDescent="0.2">
      <c r="B8" s="222"/>
      <c r="C8" s="222"/>
      <c r="D8" s="222"/>
      <c r="E8" s="222"/>
      <c r="F8" s="222"/>
      <c r="G8" s="223"/>
      <c r="H8" s="223"/>
      <c r="I8" s="223"/>
      <c r="J8" s="223"/>
      <c r="K8" s="224"/>
      <c r="L8" s="224"/>
      <c r="M8" s="224"/>
    </row>
    <row r="9" spans="2:24" x14ac:dyDescent="0.2">
      <c r="B9" s="11" t="s">
        <v>182</v>
      </c>
      <c r="C9" s="11"/>
      <c r="D9" s="11"/>
      <c r="E9" s="11"/>
      <c r="F9" s="11"/>
      <c r="G9" s="11"/>
      <c r="H9" s="223"/>
      <c r="I9" s="223"/>
      <c r="J9" s="223"/>
      <c r="K9" s="224"/>
      <c r="L9" s="224"/>
      <c r="M9" s="224"/>
    </row>
    <row r="10" spans="2:24" x14ac:dyDescent="0.2">
      <c r="I10" s="214"/>
      <c r="J10" s="214"/>
      <c r="K10" s="214"/>
      <c r="L10" s="214"/>
      <c r="M10" s="214"/>
    </row>
    <row r="11" spans="2:24" x14ac:dyDescent="0.2">
      <c r="I11" s="214"/>
      <c r="J11" s="214"/>
      <c r="K11" s="214"/>
      <c r="L11" s="214"/>
      <c r="M11" s="214"/>
    </row>
    <row r="12" spans="2:24" x14ac:dyDescent="0.2">
      <c r="I12" s="214"/>
      <c r="J12" s="214"/>
      <c r="K12" s="214"/>
      <c r="L12" s="214"/>
      <c r="M12" s="214"/>
    </row>
    <row r="15" spans="2:24" x14ac:dyDescent="0.2">
      <c r="K15" s="52"/>
      <c r="L15" s="52"/>
      <c r="M15" s="52"/>
      <c r="N15" s="52"/>
      <c r="O15" s="52"/>
    </row>
    <row r="16" spans="2:24" x14ac:dyDescent="0.2">
      <c r="K16" s="12"/>
      <c r="L16" s="10" t="s">
        <v>217</v>
      </c>
    </row>
    <row r="25" spans="1:15" x14ac:dyDescent="0.2">
      <c r="B25" s="213"/>
    </row>
    <row r="29" spans="1:15" x14ac:dyDescent="0.2">
      <c r="B29" s="225" t="s">
        <v>221</v>
      </c>
    </row>
    <row r="30" spans="1:15" x14ac:dyDescent="0.2">
      <c r="B30" s="6"/>
    </row>
    <row r="31" spans="1:15" s="13" customFormat="1" x14ac:dyDescent="0.2">
      <c r="A31" s="80"/>
      <c r="B31" s="80"/>
      <c r="C31" s="80"/>
      <c r="D31" s="80"/>
      <c r="E31" s="80"/>
      <c r="F31" s="80"/>
      <c r="G31" s="80"/>
      <c r="H31" s="80"/>
      <c r="I31" s="80"/>
      <c r="J31" s="80"/>
      <c r="K31" s="80"/>
      <c r="L31" s="80"/>
      <c r="M31" s="80"/>
      <c r="N31" s="80"/>
      <c r="O31" s="80"/>
    </row>
    <row r="33" spans="2:13" x14ac:dyDescent="0.2">
      <c r="B33" s="11" t="s">
        <v>183</v>
      </c>
      <c r="C33" s="11"/>
      <c r="D33" s="11"/>
      <c r="E33" s="11"/>
      <c r="F33" s="11"/>
      <c r="G33" s="6"/>
      <c r="H33" s="6"/>
      <c r="I33" s="6"/>
      <c r="J33" s="214"/>
    </row>
    <row r="34" spans="2:13" x14ac:dyDescent="0.2">
      <c r="B34" s="6"/>
      <c r="C34" s="6"/>
      <c r="D34" s="215"/>
      <c r="E34" s="215"/>
      <c r="F34" s="215"/>
      <c r="G34" s="215"/>
      <c r="I34" s="214"/>
      <c r="J34" s="214"/>
      <c r="K34" s="214"/>
    </row>
    <row r="35" spans="2:13" x14ac:dyDescent="0.2">
      <c r="B35" s="216"/>
      <c r="C35" s="216">
        <v>2009</v>
      </c>
      <c r="D35" s="216">
        <v>2010</v>
      </c>
      <c r="E35" s="216">
        <v>2011</v>
      </c>
      <c r="F35" s="216">
        <v>2012</v>
      </c>
      <c r="G35" s="216">
        <v>2013</v>
      </c>
      <c r="H35" s="216">
        <v>2014</v>
      </c>
      <c r="I35" s="216">
        <v>2015</v>
      </c>
      <c r="J35" s="216">
        <v>2016</v>
      </c>
      <c r="K35" s="179">
        <v>2017</v>
      </c>
      <c r="L35" s="179">
        <v>2018</v>
      </c>
      <c r="M35" s="179">
        <v>2019</v>
      </c>
    </row>
    <row r="36" spans="2:13" x14ac:dyDescent="0.2">
      <c r="B36" s="217" t="s">
        <v>66</v>
      </c>
      <c r="C36" s="217">
        <v>33.799999999999997</v>
      </c>
      <c r="D36" s="217">
        <v>33.299999999999997</v>
      </c>
      <c r="E36" s="182">
        <v>31.7</v>
      </c>
      <c r="F36" s="182">
        <v>32.700000000000003</v>
      </c>
      <c r="G36" s="182">
        <v>31.8</v>
      </c>
      <c r="H36" s="218">
        <v>32.1</v>
      </c>
      <c r="I36" s="218">
        <v>31.6</v>
      </c>
      <c r="J36" s="218">
        <v>31.2</v>
      </c>
      <c r="K36" s="219">
        <v>31.6</v>
      </c>
      <c r="L36" s="219">
        <v>30.8</v>
      </c>
      <c r="M36" s="219">
        <v>31.3</v>
      </c>
    </row>
    <row r="37" spans="2:13" x14ac:dyDescent="0.2">
      <c r="B37" s="183" t="s">
        <v>67</v>
      </c>
      <c r="C37" s="183">
        <v>36.5</v>
      </c>
      <c r="D37" s="184">
        <v>35</v>
      </c>
      <c r="E37" s="184">
        <v>33.9</v>
      </c>
      <c r="F37" s="184">
        <v>34.5</v>
      </c>
      <c r="G37" s="184">
        <v>33.700000000000003</v>
      </c>
      <c r="H37" s="220">
        <v>34.299999999999997</v>
      </c>
      <c r="I37" s="220">
        <v>34</v>
      </c>
      <c r="J37" s="220">
        <v>33.5</v>
      </c>
      <c r="K37" s="221">
        <v>33.299999999999997</v>
      </c>
      <c r="L37" s="221">
        <v>33.200000000000003</v>
      </c>
      <c r="M37" s="221">
        <v>33.1</v>
      </c>
    </row>
    <row r="38" spans="2:13" x14ac:dyDescent="0.2">
      <c r="B38" s="214"/>
      <c r="C38" s="214"/>
      <c r="D38" s="214"/>
      <c r="E38" s="214"/>
      <c r="F38" s="214"/>
      <c r="G38" s="214"/>
      <c r="H38" s="214"/>
      <c r="I38" s="214"/>
    </row>
    <row r="39" spans="2:13" x14ac:dyDescent="0.2">
      <c r="B39" s="114" t="s">
        <v>183</v>
      </c>
      <c r="C39" s="114"/>
      <c r="D39" s="114"/>
      <c r="E39" s="114"/>
      <c r="F39" s="114"/>
      <c r="G39" s="214"/>
      <c r="H39" s="214"/>
      <c r="I39" s="214"/>
    </row>
    <row r="40" spans="2:13" x14ac:dyDescent="0.2">
      <c r="B40" s="214"/>
      <c r="C40" s="214"/>
      <c r="D40" s="214"/>
      <c r="E40" s="214"/>
      <c r="F40" s="214"/>
      <c r="G40" s="214"/>
      <c r="H40" s="214"/>
      <c r="I40" s="214"/>
    </row>
    <row r="41" spans="2:13" x14ac:dyDescent="0.2">
      <c r="B41" s="214"/>
      <c r="C41" s="214"/>
      <c r="D41" s="214"/>
      <c r="E41" s="214"/>
      <c r="F41" s="214"/>
      <c r="G41" s="214"/>
      <c r="H41" s="214"/>
      <c r="I41" s="214"/>
    </row>
    <row r="58" spans="2:4" x14ac:dyDescent="0.2">
      <c r="B58" s="12" t="s">
        <v>98</v>
      </c>
      <c r="C58" s="12"/>
      <c r="D58" s="12"/>
    </row>
  </sheetData>
  <phoneticPr fontId="14" type="noConversion"/>
  <pageMargins left="0.7" right="0.7" top="0.75" bottom="0.75" header="0.3" footer="0.3"/>
  <pageSetup paperSize="9" orientation="portrait" horizontalDpi="300" verticalDpi="300"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theme="7" tint="0.39997558519241921"/>
  </sheetPr>
  <dimension ref="A2:L33"/>
  <sheetViews>
    <sheetView workbookViewId="0">
      <selection activeCell="M41" sqref="M41"/>
    </sheetView>
  </sheetViews>
  <sheetFormatPr defaultRowHeight="12.75" x14ac:dyDescent="0.2"/>
  <cols>
    <col min="1" max="1" width="10.42578125" style="10" customWidth="1"/>
    <col min="2" max="2" width="18.7109375" style="10" customWidth="1"/>
    <col min="3" max="6" width="10.28515625" style="10" customWidth="1"/>
    <col min="7" max="7" width="10.5703125" style="10" customWidth="1"/>
    <col min="8" max="8" width="11.7109375" style="10" customWidth="1"/>
    <col min="9" max="9" width="13" style="10" customWidth="1"/>
    <col min="10" max="10" width="14" style="10" customWidth="1"/>
    <col min="11" max="16384" width="9.140625" style="10"/>
  </cols>
  <sheetData>
    <row r="2" spans="2:12" x14ac:dyDescent="0.2">
      <c r="B2" s="66" t="s">
        <v>209</v>
      </c>
      <c r="C2" s="66"/>
      <c r="D2" s="66"/>
      <c r="E2" s="66"/>
      <c r="F2" s="66"/>
      <c r="G2" s="66"/>
    </row>
    <row r="3" spans="2:12" ht="12.75" customHeight="1" x14ac:dyDescent="0.2"/>
    <row r="4" spans="2:12" ht="14.25" customHeight="1" x14ac:dyDescent="0.2">
      <c r="B4" s="331"/>
      <c r="C4" s="335" t="s">
        <v>262</v>
      </c>
      <c r="D4" s="338"/>
      <c r="E4" s="338"/>
      <c r="F4" s="336"/>
      <c r="G4" s="329" t="s">
        <v>263</v>
      </c>
      <c r="H4" s="337"/>
      <c r="I4" s="337"/>
      <c r="J4" s="330"/>
    </row>
    <row r="5" spans="2:12" x14ac:dyDescent="0.2">
      <c r="B5" s="332"/>
      <c r="C5" s="335">
        <v>2011</v>
      </c>
      <c r="D5" s="336"/>
      <c r="E5" s="335">
        <v>2019</v>
      </c>
      <c r="F5" s="336"/>
      <c r="G5" s="329">
        <v>2011</v>
      </c>
      <c r="H5" s="330"/>
      <c r="I5" s="329">
        <v>2019</v>
      </c>
      <c r="J5" s="330"/>
    </row>
    <row r="6" spans="2:12" ht="15" customHeight="1" x14ac:dyDescent="0.2">
      <c r="B6" s="333"/>
      <c r="C6" s="187" t="s">
        <v>43</v>
      </c>
      <c r="D6" s="187" t="s">
        <v>44</v>
      </c>
      <c r="E6" s="187" t="s">
        <v>43</v>
      </c>
      <c r="F6" s="187" t="s">
        <v>44</v>
      </c>
      <c r="G6" s="188" t="s">
        <v>43</v>
      </c>
      <c r="H6" s="188" t="s">
        <v>44</v>
      </c>
      <c r="I6" s="188" t="s">
        <v>43</v>
      </c>
      <c r="J6" s="188" t="s">
        <v>44</v>
      </c>
    </row>
    <row r="7" spans="2:12" x14ac:dyDescent="0.2">
      <c r="B7" s="281" t="s">
        <v>103</v>
      </c>
      <c r="C7" s="280">
        <v>0</v>
      </c>
      <c r="D7" s="190">
        <v>48</v>
      </c>
      <c r="E7" s="191" t="s">
        <v>7</v>
      </c>
      <c r="F7" s="192">
        <v>44</v>
      </c>
      <c r="G7" s="189">
        <f>C7/49890*100</f>
        <v>0</v>
      </c>
      <c r="H7" s="189">
        <f>D7/15708*100</f>
        <v>0.30557677616501144</v>
      </c>
      <c r="I7" s="189" t="s">
        <v>7</v>
      </c>
      <c r="J7" s="189">
        <f>F7/17303*100</f>
        <v>0.25429116338207247</v>
      </c>
    </row>
    <row r="8" spans="2:12" x14ac:dyDescent="0.2">
      <c r="B8" s="281" t="s">
        <v>82</v>
      </c>
      <c r="C8" s="193">
        <v>10605</v>
      </c>
      <c r="D8" s="193">
        <v>6774</v>
      </c>
      <c r="E8" s="136">
        <v>6926</v>
      </c>
      <c r="F8" s="193">
        <v>5664</v>
      </c>
      <c r="G8" s="189">
        <f>C8/49890*100</f>
        <v>21.256764882742033</v>
      </c>
      <c r="H8" s="189">
        <f t="shared" ref="H8:H12" si="0">D8/15708*100</f>
        <v>43.124522536287238</v>
      </c>
      <c r="I8" s="189">
        <f t="shared" ref="I8:I12" si="1">E8/47086*100</f>
        <v>14.70925540500361</v>
      </c>
      <c r="J8" s="189">
        <f t="shared" ref="J8:J12" si="2">F8/17303*100</f>
        <v>32.734207940819509</v>
      </c>
      <c r="K8" s="194"/>
      <c r="L8" s="194"/>
    </row>
    <row r="9" spans="2:12" x14ac:dyDescent="0.2">
      <c r="B9" s="281" t="s">
        <v>45</v>
      </c>
      <c r="C9" s="193">
        <v>32320</v>
      </c>
      <c r="D9" s="193">
        <v>6801</v>
      </c>
      <c r="E9" s="193">
        <v>30527</v>
      </c>
      <c r="F9" s="195">
        <v>8156</v>
      </c>
      <c r="G9" s="189">
        <f t="shared" ref="G9:G12" si="3">C9/49890*100</f>
        <v>64.782521547404286</v>
      </c>
      <c r="H9" s="189">
        <f t="shared" si="0"/>
        <v>43.296409472880057</v>
      </c>
      <c r="I9" s="189">
        <f>E9/47086*100</f>
        <v>64.832434269209529</v>
      </c>
      <c r="J9" s="189">
        <f t="shared" si="2"/>
        <v>47.136334739640525</v>
      </c>
      <c r="K9" s="194"/>
      <c r="L9" s="194"/>
    </row>
    <row r="10" spans="2:12" x14ac:dyDescent="0.2">
      <c r="B10" s="281" t="s">
        <v>46</v>
      </c>
      <c r="C10" s="193">
        <v>6649</v>
      </c>
      <c r="D10" s="193">
        <v>1974</v>
      </c>
      <c r="E10" s="193">
        <v>9411</v>
      </c>
      <c r="F10" s="195">
        <v>3319</v>
      </c>
      <c r="G10" s="189">
        <f t="shared" si="3"/>
        <v>13.327320104229305</v>
      </c>
      <c r="H10" s="189">
        <f t="shared" si="0"/>
        <v>12.566844919786096</v>
      </c>
      <c r="I10" s="189">
        <f t="shared" si="1"/>
        <v>19.986832604171092</v>
      </c>
      <c r="J10" s="189">
        <f t="shared" si="2"/>
        <v>19.181644801479511</v>
      </c>
      <c r="K10" s="194"/>
      <c r="L10" s="194"/>
    </row>
    <row r="11" spans="2:12" x14ac:dyDescent="0.2">
      <c r="B11" s="281" t="s">
        <v>81</v>
      </c>
      <c r="C11" s="196">
        <v>72</v>
      </c>
      <c r="D11" s="196">
        <v>29</v>
      </c>
      <c r="E11" s="193">
        <v>110</v>
      </c>
      <c r="F11" s="195">
        <v>68</v>
      </c>
      <c r="G11" s="189">
        <f t="shared" si="3"/>
        <v>0.14431749849669273</v>
      </c>
      <c r="H11" s="189">
        <f t="shared" si="0"/>
        <v>0.18461930226636108</v>
      </c>
      <c r="I11" s="189">
        <f t="shared" si="1"/>
        <v>0.23361508728709171</v>
      </c>
      <c r="J11" s="189">
        <f t="shared" si="2"/>
        <v>0.39299543431774842</v>
      </c>
      <c r="K11" s="194"/>
      <c r="L11" s="194"/>
    </row>
    <row r="12" spans="2:12" x14ac:dyDescent="0.2">
      <c r="B12" s="281" t="s">
        <v>3</v>
      </c>
      <c r="C12" s="197">
        <v>244</v>
      </c>
      <c r="D12" s="197">
        <v>82</v>
      </c>
      <c r="E12" s="197">
        <v>112</v>
      </c>
      <c r="F12" s="198">
        <v>62</v>
      </c>
      <c r="G12" s="189">
        <f t="shared" si="3"/>
        <v>0.48907596712768092</v>
      </c>
      <c r="H12" s="189">
        <f t="shared" si="0"/>
        <v>0.52202699261522789</v>
      </c>
      <c r="I12" s="189">
        <f t="shared" si="1"/>
        <v>0.23786263432867519</v>
      </c>
      <c r="J12" s="189">
        <f t="shared" si="2"/>
        <v>0.3583193665838294</v>
      </c>
      <c r="K12" s="194"/>
      <c r="L12" s="194"/>
    </row>
    <row r="13" spans="2:12" x14ac:dyDescent="0.2">
      <c r="C13" s="194"/>
      <c r="D13" s="194"/>
      <c r="E13" s="194"/>
      <c r="F13" s="194"/>
    </row>
    <row r="14" spans="2:12" x14ac:dyDescent="0.2">
      <c r="B14" s="199" t="s">
        <v>220</v>
      </c>
    </row>
    <row r="17" spans="1:12" x14ac:dyDescent="0.2">
      <c r="A17" s="80"/>
      <c r="B17" s="80"/>
      <c r="C17" s="80"/>
      <c r="D17" s="80"/>
      <c r="E17" s="80"/>
      <c r="F17" s="80"/>
      <c r="G17" s="80"/>
      <c r="H17" s="80"/>
      <c r="I17" s="80"/>
      <c r="J17" s="80"/>
      <c r="K17" s="80"/>
      <c r="L17" s="80"/>
    </row>
    <row r="18" spans="1:12" x14ac:dyDescent="0.2">
      <c r="A18" s="80"/>
      <c r="B18" s="80"/>
      <c r="C18" s="80"/>
      <c r="D18" s="80"/>
      <c r="E18" s="80"/>
      <c r="F18" s="80"/>
      <c r="G18" s="80"/>
      <c r="H18" s="80"/>
      <c r="I18" s="80"/>
      <c r="J18" s="80"/>
      <c r="K18" s="80"/>
      <c r="L18" s="80"/>
    </row>
    <row r="21" spans="1:12" x14ac:dyDescent="0.2">
      <c r="B21" s="66" t="s">
        <v>208</v>
      </c>
      <c r="C21" s="66"/>
      <c r="D21" s="66"/>
      <c r="E21" s="66"/>
      <c r="F21" s="66"/>
    </row>
    <row r="22" spans="1:12" ht="12.75" customHeight="1" x14ac:dyDescent="0.2"/>
    <row r="23" spans="1:12" ht="12.75" customHeight="1" x14ac:dyDescent="0.2">
      <c r="B23" s="331"/>
      <c r="C23" s="334" t="s">
        <v>264</v>
      </c>
      <c r="D23" s="334"/>
      <c r="E23" s="334"/>
      <c r="F23" s="334"/>
      <c r="G23" s="328" t="s">
        <v>265</v>
      </c>
      <c r="H23" s="328"/>
      <c r="I23" s="328"/>
      <c r="J23" s="328"/>
    </row>
    <row r="24" spans="1:12" x14ac:dyDescent="0.2">
      <c r="B24" s="332"/>
      <c r="C24" s="334">
        <v>2011</v>
      </c>
      <c r="D24" s="334"/>
      <c r="E24" s="335">
        <v>2019</v>
      </c>
      <c r="F24" s="336"/>
      <c r="G24" s="329">
        <v>2011</v>
      </c>
      <c r="H24" s="330"/>
      <c r="I24" s="329">
        <v>2019</v>
      </c>
      <c r="J24" s="330"/>
    </row>
    <row r="25" spans="1:12" ht="17.25" customHeight="1" x14ac:dyDescent="0.2">
      <c r="B25" s="333"/>
      <c r="C25" s="200" t="s">
        <v>53</v>
      </c>
      <c r="D25" s="200" t="s">
        <v>68</v>
      </c>
      <c r="E25" s="200" t="s">
        <v>53</v>
      </c>
      <c r="F25" s="200" t="s">
        <v>68</v>
      </c>
      <c r="G25" s="201" t="s">
        <v>53</v>
      </c>
      <c r="H25" s="201" t="s">
        <v>68</v>
      </c>
      <c r="I25" s="201" t="s">
        <v>53</v>
      </c>
      <c r="J25" s="201" t="s">
        <v>68</v>
      </c>
    </row>
    <row r="26" spans="1:12" x14ac:dyDescent="0.2">
      <c r="B26" s="282" t="s">
        <v>136</v>
      </c>
      <c r="C26" s="202">
        <v>0</v>
      </c>
      <c r="D26" s="203">
        <v>48</v>
      </c>
      <c r="E26" s="204" t="s">
        <v>7</v>
      </c>
      <c r="F26" s="205">
        <v>44</v>
      </c>
      <c r="G26" s="189">
        <f>C26/49890*100</f>
        <v>0</v>
      </c>
      <c r="H26" s="189">
        <f>D26/15708*100</f>
        <v>0.30557677616501144</v>
      </c>
      <c r="I26" s="189" t="s">
        <v>7</v>
      </c>
      <c r="J26" s="189">
        <f>F26/17303*100</f>
        <v>0.25429116338207247</v>
      </c>
    </row>
    <row r="27" spans="1:12" x14ac:dyDescent="0.2">
      <c r="B27" s="283" t="s">
        <v>82</v>
      </c>
      <c r="C27" s="206">
        <v>10605</v>
      </c>
      <c r="D27" s="206">
        <v>6774</v>
      </c>
      <c r="E27" s="125">
        <v>6926</v>
      </c>
      <c r="F27" s="207">
        <v>5664</v>
      </c>
      <c r="G27" s="189">
        <f>C27/49890*100</f>
        <v>21.256764882742033</v>
      </c>
      <c r="H27" s="189">
        <f t="shared" ref="H27:H31" si="4">D27/15708*100</f>
        <v>43.124522536287238</v>
      </c>
      <c r="I27" s="189">
        <f t="shared" ref="I27" si="5">E27/47086*100</f>
        <v>14.70925540500361</v>
      </c>
      <c r="J27" s="189">
        <f t="shared" ref="J27:J31" si="6">F27/17303*100</f>
        <v>32.734207940819509</v>
      </c>
    </row>
    <row r="28" spans="1:12" x14ac:dyDescent="0.2">
      <c r="B28" s="283" t="s">
        <v>45</v>
      </c>
      <c r="C28" s="206">
        <v>32320</v>
      </c>
      <c r="D28" s="206">
        <v>6801</v>
      </c>
      <c r="E28" s="207">
        <v>30527</v>
      </c>
      <c r="F28" s="208">
        <v>8156</v>
      </c>
      <c r="G28" s="189">
        <f t="shared" ref="G28:G31" si="7">C28/49890*100</f>
        <v>64.782521547404286</v>
      </c>
      <c r="H28" s="189">
        <f t="shared" si="4"/>
        <v>43.296409472880057</v>
      </c>
      <c r="I28" s="189">
        <f>E28/47086*100</f>
        <v>64.832434269209529</v>
      </c>
      <c r="J28" s="189">
        <f t="shared" si="6"/>
        <v>47.136334739640525</v>
      </c>
    </row>
    <row r="29" spans="1:12" x14ac:dyDescent="0.2">
      <c r="B29" s="283" t="s">
        <v>46</v>
      </c>
      <c r="C29" s="206">
        <v>6649</v>
      </c>
      <c r="D29" s="206">
        <v>1974</v>
      </c>
      <c r="E29" s="207">
        <v>9411</v>
      </c>
      <c r="F29" s="208">
        <v>3319</v>
      </c>
      <c r="G29" s="189">
        <f t="shared" si="7"/>
        <v>13.327320104229305</v>
      </c>
      <c r="H29" s="189">
        <f t="shared" si="4"/>
        <v>12.566844919786096</v>
      </c>
      <c r="I29" s="189">
        <f t="shared" ref="I29:I31" si="8">E29/47086*100</f>
        <v>19.986832604171092</v>
      </c>
      <c r="J29" s="189">
        <f t="shared" si="6"/>
        <v>19.181644801479511</v>
      </c>
    </row>
    <row r="30" spans="1:12" x14ac:dyDescent="0.2">
      <c r="B30" s="284" t="s">
        <v>81</v>
      </c>
      <c r="C30" s="209">
        <v>72</v>
      </c>
      <c r="D30" s="209">
        <v>29</v>
      </c>
      <c r="E30" s="207">
        <v>110</v>
      </c>
      <c r="F30" s="208">
        <v>68</v>
      </c>
      <c r="G30" s="189">
        <f t="shared" si="7"/>
        <v>0.14431749849669273</v>
      </c>
      <c r="H30" s="189">
        <f t="shared" si="4"/>
        <v>0.18461930226636108</v>
      </c>
      <c r="I30" s="189">
        <f t="shared" si="8"/>
        <v>0.23361508728709171</v>
      </c>
      <c r="J30" s="189">
        <f t="shared" si="6"/>
        <v>0.39299543431774842</v>
      </c>
    </row>
    <row r="31" spans="1:12" x14ac:dyDescent="0.2">
      <c r="A31" s="13"/>
      <c r="B31" s="285" t="s">
        <v>55</v>
      </c>
      <c r="C31" s="210">
        <v>244</v>
      </c>
      <c r="D31" s="210">
        <v>82</v>
      </c>
      <c r="E31" s="211">
        <v>112</v>
      </c>
      <c r="F31" s="212">
        <v>62</v>
      </c>
      <c r="G31" s="189">
        <f t="shared" si="7"/>
        <v>0.48907596712768092</v>
      </c>
      <c r="H31" s="189">
        <f t="shared" si="4"/>
        <v>0.52202699261522789</v>
      </c>
      <c r="I31" s="189">
        <f t="shared" si="8"/>
        <v>0.23786263432867519</v>
      </c>
      <c r="J31" s="189">
        <f t="shared" si="6"/>
        <v>0.3583193665838294</v>
      </c>
    </row>
    <row r="32" spans="1:12" x14ac:dyDescent="0.2">
      <c r="A32" s="13"/>
      <c r="B32" s="13"/>
      <c r="C32" s="13"/>
      <c r="D32" s="13"/>
    </row>
    <row r="33" spans="2:2" x14ac:dyDescent="0.2">
      <c r="B33" s="10" t="s">
        <v>98</v>
      </c>
    </row>
  </sheetData>
  <sortState ref="B7:G11">
    <sortCondition ref="G7:G11"/>
  </sortState>
  <mergeCells count="14">
    <mergeCell ref="G23:J23"/>
    <mergeCell ref="G24:H24"/>
    <mergeCell ref="I24:J24"/>
    <mergeCell ref="B23:B25"/>
    <mergeCell ref="B4:B6"/>
    <mergeCell ref="C23:F23"/>
    <mergeCell ref="C24:D24"/>
    <mergeCell ref="E24:F24"/>
    <mergeCell ref="E5:F5"/>
    <mergeCell ref="C5:D5"/>
    <mergeCell ref="G4:J4"/>
    <mergeCell ref="G5:H5"/>
    <mergeCell ref="I5:J5"/>
    <mergeCell ref="C4:F4"/>
  </mergeCells>
  <phoneticPr fontId="14" type="noConversion"/>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theme="7" tint="0.39997558519241921"/>
  </sheetPr>
  <dimension ref="B2:V44"/>
  <sheetViews>
    <sheetView workbookViewId="0">
      <selection activeCell="C16" sqref="C16"/>
    </sheetView>
  </sheetViews>
  <sheetFormatPr defaultRowHeight="12.75" x14ac:dyDescent="0.2"/>
  <cols>
    <col min="1" max="2" width="9.140625" style="10"/>
    <col min="3" max="13" width="7.5703125" style="10" customWidth="1"/>
    <col min="14" max="16384" width="9.140625" style="10"/>
  </cols>
  <sheetData>
    <row r="2" spans="2:21" x14ac:dyDescent="0.2">
      <c r="B2" s="4" t="s">
        <v>151</v>
      </c>
      <c r="O2" s="114" t="s">
        <v>151</v>
      </c>
      <c r="P2" s="114"/>
      <c r="Q2" s="114"/>
      <c r="R2" s="114"/>
      <c r="S2" s="114"/>
      <c r="T2" s="114"/>
      <c r="U2" s="114"/>
    </row>
    <row r="4" spans="2:21" ht="25.5" x14ac:dyDescent="0.2">
      <c r="B4" s="169" t="s">
        <v>76</v>
      </c>
      <c r="C4" s="168">
        <v>2009</v>
      </c>
      <c r="D4" s="168">
        <v>2010</v>
      </c>
      <c r="E4" s="168">
        <v>2011</v>
      </c>
      <c r="F4" s="168">
        <v>2012</v>
      </c>
      <c r="G4" s="168">
        <v>2013</v>
      </c>
      <c r="H4" s="168">
        <v>2014</v>
      </c>
      <c r="I4" s="168">
        <v>2015</v>
      </c>
      <c r="J4" s="168">
        <v>2016</v>
      </c>
      <c r="K4" s="168">
        <v>2017</v>
      </c>
      <c r="L4" s="168">
        <v>2018</v>
      </c>
      <c r="M4" s="168">
        <v>2019</v>
      </c>
    </row>
    <row r="5" spans="2:21" x14ac:dyDescent="0.2">
      <c r="B5" s="170" t="s">
        <v>85</v>
      </c>
      <c r="C5" s="171">
        <v>26.9</v>
      </c>
      <c r="D5" s="171">
        <v>27.2</v>
      </c>
      <c r="E5" s="171">
        <v>27.5</v>
      </c>
      <c r="F5" s="171">
        <v>27.7</v>
      </c>
      <c r="G5" s="171">
        <v>27.8</v>
      </c>
      <c r="H5" s="171">
        <v>28</v>
      </c>
      <c r="I5" s="171">
        <v>28.2</v>
      </c>
      <c r="J5" s="171">
        <v>28.3</v>
      </c>
      <c r="K5" s="171">
        <v>28.4</v>
      </c>
      <c r="L5" s="171">
        <v>28.6</v>
      </c>
      <c r="M5" s="171">
        <v>28.7</v>
      </c>
    </row>
    <row r="6" spans="2:21" x14ac:dyDescent="0.2">
      <c r="B6" s="172" t="s">
        <v>88</v>
      </c>
      <c r="C6" s="173">
        <v>30</v>
      </c>
      <c r="D6" s="173">
        <v>30.25</v>
      </c>
      <c r="E6" s="173">
        <v>30.5</v>
      </c>
      <c r="F6" s="173">
        <v>30.6</v>
      </c>
      <c r="G6" s="173">
        <v>30.7</v>
      </c>
      <c r="H6" s="173">
        <v>30.8</v>
      </c>
      <c r="I6" s="173">
        <v>31.1</v>
      </c>
      <c r="J6" s="173">
        <v>31.2</v>
      </c>
      <c r="K6" s="173">
        <v>31.9</v>
      </c>
      <c r="L6" s="173">
        <v>32</v>
      </c>
      <c r="M6" s="173">
        <v>32.1</v>
      </c>
      <c r="N6" s="174"/>
    </row>
    <row r="21" spans="2:22" x14ac:dyDescent="0.2">
      <c r="O21" s="12" t="s">
        <v>219</v>
      </c>
    </row>
    <row r="23" spans="2:22" x14ac:dyDescent="0.2">
      <c r="B23" s="80"/>
      <c r="C23" s="80"/>
      <c r="D23" s="80"/>
      <c r="E23" s="80"/>
      <c r="F23" s="80"/>
      <c r="G23" s="80"/>
      <c r="H23" s="80"/>
      <c r="I23" s="80"/>
      <c r="J23" s="80"/>
      <c r="K23" s="80"/>
      <c r="L23" s="80"/>
      <c r="M23" s="80"/>
      <c r="N23" s="80"/>
      <c r="O23" s="80"/>
      <c r="P23" s="80"/>
      <c r="Q23" s="80"/>
      <c r="R23" s="80"/>
      <c r="S23" s="80"/>
      <c r="T23" s="80"/>
      <c r="U23" s="80"/>
      <c r="V23" s="80"/>
    </row>
    <row r="25" spans="2:22" x14ac:dyDescent="0.2">
      <c r="O25" s="114" t="s">
        <v>152</v>
      </c>
      <c r="P25" s="114"/>
      <c r="Q25" s="114"/>
      <c r="R25" s="114"/>
      <c r="S25" s="114"/>
      <c r="T25" s="114"/>
      <c r="U25" s="114"/>
    </row>
    <row r="29" spans="2:22" x14ac:dyDescent="0.2">
      <c r="B29" s="4" t="s">
        <v>152</v>
      </c>
    </row>
    <row r="31" spans="2:22" ht="25.5" x14ac:dyDescent="0.2">
      <c r="B31" s="169" t="s">
        <v>145</v>
      </c>
      <c r="C31" s="168">
        <v>2009</v>
      </c>
      <c r="D31" s="168">
        <v>2010</v>
      </c>
      <c r="E31" s="168">
        <v>2011</v>
      </c>
      <c r="F31" s="168">
        <v>2012</v>
      </c>
      <c r="G31" s="168">
        <v>2013</v>
      </c>
      <c r="H31" s="168">
        <v>2014</v>
      </c>
      <c r="I31" s="168">
        <v>2015</v>
      </c>
      <c r="J31" s="168">
        <v>2016</v>
      </c>
      <c r="K31" s="168">
        <v>2017</v>
      </c>
      <c r="L31" s="168">
        <v>2018</v>
      </c>
      <c r="M31" s="168">
        <v>2019</v>
      </c>
      <c r="N31" s="175"/>
    </row>
    <row r="32" spans="2:22" x14ac:dyDescent="0.2">
      <c r="B32" s="170" t="s">
        <v>86</v>
      </c>
      <c r="C32" s="171">
        <v>26.9</v>
      </c>
      <c r="D32" s="171">
        <v>27.2</v>
      </c>
      <c r="E32" s="171">
        <v>27.5</v>
      </c>
      <c r="F32" s="171">
        <v>27.7</v>
      </c>
      <c r="G32" s="171">
        <v>27.8</v>
      </c>
      <c r="H32" s="171">
        <v>28</v>
      </c>
      <c r="I32" s="171">
        <v>28.2</v>
      </c>
      <c r="J32" s="171">
        <v>28.3</v>
      </c>
      <c r="K32" s="171">
        <v>28.4</v>
      </c>
      <c r="L32" s="171">
        <v>28.6</v>
      </c>
      <c r="M32" s="171">
        <v>28.7</v>
      </c>
      <c r="N32" s="176"/>
    </row>
    <row r="33" spans="2:17" x14ac:dyDescent="0.2">
      <c r="B33" s="172" t="s">
        <v>87</v>
      </c>
      <c r="C33" s="173">
        <v>30</v>
      </c>
      <c r="D33" s="173">
        <v>30.25</v>
      </c>
      <c r="E33" s="173">
        <v>30.5</v>
      </c>
      <c r="F33" s="173">
        <v>30.6</v>
      </c>
      <c r="G33" s="173">
        <v>30.7</v>
      </c>
      <c r="H33" s="173">
        <v>30.8</v>
      </c>
      <c r="I33" s="173">
        <v>31.1</v>
      </c>
      <c r="J33" s="173">
        <v>31.2</v>
      </c>
      <c r="K33" s="173">
        <v>31.9</v>
      </c>
      <c r="L33" s="173">
        <v>32</v>
      </c>
      <c r="M33" s="173">
        <v>32.1</v>
      </c>
      <c r="N33" s="174"/>
    </row>
    <row r="44" spans="2:17" x14ac:dyDescent="0.2">
      <c r="O44" s="12" t="s">
        <v>98</v>
      </c>
      <c r="P44" s="12"/>
      <c r="Q44" s="12"/>
    </row>
  </sheetData>
  <pageMargins left="0.7" right="0.7" top="0.75" bottom="0.75" header="0.3" footer="0.3"/>
  <pageSetup paperSize="9" orientation="portrait" horizontalDpi="300" verticalDpi="300"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B1A0C7"/>
  </sheetPr>
  <dimension ref="A1:R43"/>
  <sheetViews>
    <sheetView workbookViewId="0">
      <selection activeCell="H27" sqref="H27"/>
    </sheetView>
  </sheetViews>
  <sheetFormatPr defaultRowHeight="12.75" x14ac:dyDescent="0.2"/>
  <cols>
    <col min="1" max="1" width="11.42578125" style="10" bestFit="1" customWidth="1"/>
    <col min="2" max="2" width="11.140625" style="10" customWidth="1"/>
    <col min="3" max="4" width="8.85546875" style="10" customWidth="1"/>
    <col min="5" max="6" width="9.140625" style="10"/>
    <col min="7" max="7" width="15" style="10" customWidth="1"/>
    <col min="8" max="10" width="8.140625" style="10" customWidth="1"/>
    <col min="11" max="12" width="9.140625" style="10"/>
    <col min="13" max="13" width="13.42578125" style="10" customWidth="1"/>
    <col min="14" max="16384" width="9.140625" style="10"/>
  </cols>
  <sheetData>
    <row r="1" spans="1:15" x14ac:dyDescent="0.2">
      <c r="A1" s="32" t="s">
        <v>253</v>
      </c>
      <c r="B1" s="164"/>
      <c r="C1" s="164"/>
      <c r="D1" s="164"/>
      <c r="E1" s="164"/>
      <c r="F1" s="164"/>
      <c r="G1" s="164"/>
      <c r="H1" s="164"/>
      <c r="I1" s="164"/>
      <c r="J1" s="164"/>
      <c r="K1" s="164"/>
      <c r="L1" s="164"/>
      <c r="O1" s="30"/>
    </row>
    <row r="2" spans="1:15" s="13" customFormat="1" x14ac:dyDescent="0.2">
      <c r="A2" s="249" t="s">
        <v>227</v>
      </c>
      <c r="B2" s="249" t="s">
        <v>228</v>
      </c>
      <c r="C2" s="32"/>
      <c r="D2" s="32"/>
      <c r="E2" s="32"/>
      <c r="F2" s="32"/>
      <c r="G2" s="32"/>
      <c r="H2" s="32"/>
      <c r="I2" s="32"/>
      <c r="J2" s="32"/>
      <c r="K2" s="32"/>
      <c r="L2" s="32"/>
    </row>
    <row r="3" spans="1:15" s="13" customFormat="1" x14ac:dyDescent="0.2">
      <c r="A3" s="249" t="s">
        <v>227</v>
      </c>
      <c r="B3" s="249" t="s">
        <v>229</v>
      </c>
      <c r="C3" s="32"/>
      <c r="D3" s="32"/>
      <c r="E3" s="32"/>
      <c r="F3" s="32"/>
      <c r="G3" s="32"/>
      <c r="H3" s="32"/>
      <c r="I3" s="32"/>
      <c r="J3" s="32"/>
      <c r="K3" s="32"/>
      <c r="L3" s="32"/>
    </row>
    <row r="4" spans="1:15" x14ac:dyDescent="0.2">
      <c r="A4" s="243"/>
      <c r="B4" s="244"/>
      <c r="C4" s="244"/>
      <c r="D4" s="244"/>
      <c r="E4" s="13"/>
      <c r="F4" s="13"/>
      <c r="G4" s="13"/>
      <c r="H4" s="243"/>
      <c r="I4" s="244"/>
      <c r="J4" s="244"/>
      <c r="K4" s="244"/>
      <c r="L4" s="13"/>
    </row>
    <row r="5" spans="1:15" ht="13.5" thickBot="1" x14ac:dyDescent="0.25">
      <c r="A5" s="246"/>
      <c r="F5" s="13"/>
      <c r="G5" s="13"/>
      <c r="H5" s="13"/>
      <c r="I5" s="245" t="s">
        <v>281</v>
      </c>
      <c r="J5" s="13"/>
      <c r="K5" s="13"/>
      <c r="L5" s="13"/>
    </row>
    <row r="6" spans="1:15" ht="13.5" thickBot="1" x14ac:dyDescent="0.25">
      <c r="A6" s="295"/>
      <c r="B6" s="296" t="s">
        <v>41</v>
      </c>
      <c r="C6" s="296" t="s">
        <v>42</v>
      </c>
      <c r="F6" s="13"/>
      <c r="G6" s="13"/>
      <c r="H6" s="13"/>
      <c r="I6" s="13"/>
      <c r="J6" s="13"/>
      <c r="K6" s="13"/>
      <c r="L6" s="13"/>
    </row>
    <row r="7" spans="1:15" ht="13.5" thickBot="1" x14ac:dyDescent="0.25">
      <c r="A7" s="297">
        <v>2005</v>
      </c>
      <c r="B7" s="301">
        <v>98.8</v>
      </c>
      <c r="C7" s="301">
        <v>99</v>
      </c>
      <c r="F7" s="13"/>
    </row>
    <row r="8" spans="1:15" ht="13.5" thickBot="1" x14ac:dyDescent="0.25">
      <c r="A8" s="297">
        <v>2010</v>
      </c>
      <c r="B8" s="301">
        <v>98.7</v>
      </c>
      <c r="C8" s="301">
        <v>99.2</v>
      </c>
      <c r="F8" s="13"/>
    </row>
    <row r="9" spans="1:15" ht="13.5" thickBot="1" x14ac:dyDescent="0.25">
      <c r="A9" s="297">
        <v>2014</v>
      </c>
      <c r="B9" s="301">
        <v>99.6</v>
      </c>
      <c r="C9" s="301">
        <v>99.2</v>
      </c>
      <c r="F9" s="13"/>
    </row>
    <row r="10" spans="1:15" ht="13.5" thickBot="1" x14ac:dyDescent="0.25">
      <c r="A10" s="297">
        <v>2019</v>
      </c>
      <c r="B10" s="301">
        <v>100</v>
      </c>
      <c r="C10" s="301">
        <v>99.8</v>
      </c>
    </row>
    <row r="11" spans="1:15" x14ac:dyDescent="0.2">
      <c r="A11" s="13"/>
      <c r="B11" s="13"/>
      <c r="C11" s="13"/>
      <c r="D11" s="13"/>
      <c r="E11" s="13"/>
      <c r="F11" s="13"/>
    </row>
    <row r="14" spans="1:15" ht="15" customHeight="1" x14ac:dyDescent="0.2">
      <c r="K14" s="247"/>
      <c r="L14" s="247"/>
    </row>
    <row r="15" spans="1:15" x14ac:dyDescent="0.2">
      <c r="J15" s="247"/>
      <c r="K15" s="247"/>
      <c r="L15" s="247"/>
    </row>
    <row r="16" spans="1:15" x14ac:dyDescent="0.2">
      <c r="J16" s="247"/>
      <c r="K16" s="247"/>
      <c r="L16" s="247"/>
    </row>
    <row r="21" spans="1:18" x14ac:dyDescent="0.2">
      <c r="I21" s="10" t="s">
        <v>242</v>
      </c>
    </row>
    <row r="23" spans="1:18" x14ac:dyDescent="0.2">
      <c r="A23" s="248"/>
      <c r="B23" s="80"/>
      <c r="C23" s="80"/>
      <c r="D23" s="80"/>
      <c r="E23" s="80"/>
      <c r="F23" s="80"/>
      <c r="G23" s="80"/>
      <c r="H23" s="80"/>
      <c r="I23" s="80"/>
      <c r="J23" s="80"/>
      <c r="K23" s="80"/>
      <c r="L23" s="80"/>
      <c r="M23" s="80"/>
      <c r="N23" s="80"/>
      <c r="O23" s="80"/>
      <c r="P23" s="80"/>
      <c r="Q23" s="80"/>
      <c r="R23" s="80"/>
    </row>
    <row r="25" spans="1:18" x14ac:dyDescent="0.2">
      <c r="I25" s="10" t="s">
        <v>282</v>
      </c>
    </row>
    <row r="26" spans="1:18" ht="13.5" thickBot="1" x14ac:dyDescent="0.25"/>
    <row r="27" spans="1:18" ht="13.5" thickBot="1" x14ac:dyDescent="0.25">
      <c r="A27" s="295"/>
      <c r="B27" s="296" t="s">
        <v>66</v>
      </c>
      <c r="C27" s="296" t="s">
        <v>67</v>
      </c>
    </row>
    <row r="28" spans="1:18" ht="13.5" thickBot="1" x14ac:dyDescent="0.25">
      <c r="A28" s="297">
        <v>2005</v>
      </c>
      <c r="B28" s="301">
        <v>98.8</v>
      </c>
      <c r="C28" s="301">
        <v>99</v>
      </c>
    </row>
    <row r="29" spans="1:18" ht="13.5" thickBot="1" x14ac:dyDescent="0.25">
      <c r="A29" s="297">
        <v>2010</v>
      </c>
      <c r="B29" s="301">
        <v>98.7</v>
      </c>
      <c r="C29" s="301">
        <v>99.2</v>
      </c>
    </row>
    <row r="30" spans="1:18" ht="13.5" thickBot="1" x14ac:dyDescent="0.25">
      <c r="A30" s="297">
        <v>2014</v>
      </c>
      <c r="B30" s="301">
        <v>99.6</v>
      </c>
      <c r="C30" s="301">
        <v>99.2</v>
      </c>
    </row>
    <row r="31" spans="1:18" ht="13.5" thickBot="1" x14ac:dyDescent="0.25">
      <c r="A31" s="297">
        <v>2019</v>
      </c>
      <c r="B31" s="301">
        <v>100</v>
      </c>
      <c r="C31" s="301">
        <v>99.8</v>
      </c>
    </row>
    <row r="42" spans="9:11" ht="12.75" customHeight="1" x14ac:dyDescent="0.2">
      <c r="I42" s="265" t="s">
        <v>283</v>
      </c>
      <c r="J42" s="265"/>
      <c r="K42" s="265"/>
    </row>
    <row r="43" spans="9:11" x14ac:dyDescent="0.2">
      <c r="I43" s="265"/>
      <c r="J43" s="265"/>
      <c r="K43" s="265"/>
    </row>
  </sheetData>
  <pageMargins left="0.7" right="0.7" top="0.75" bottom="0.75" header="0.3" footer="0.3"/>
  <pageSetup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theme="7" tint="0.39997558519241921"/>
  </sheetPr>
  <dimension ref="B2:S41"/>
  <sheetViews>
    <sheetView workbookViewId="0">
      <selection activeCell="R44" sqref="R44"/>
    </sheetView>
  </sheetViews>
  <sheetFormatPr defaultColWidth="11.5703125" defaultRowHeight="12.75" x14ac:dyDescent="0.2"/>
  <cols>
    <col min="1" max="1" width="11.5703125" style="10"/>
    <col min="2" max="2" width="20.7109375" style="10" customWidth="1"/>
    <col min="3" max="3" width="11.5703125" style="10"/>
    <col min="4" max="10" width="11.5703125" style="13"/>
    <col min="11" max="16384" width="11.5703125" style="10"/>
  </cols>
  <sheetData>
    <row r="2" spans="2:13" x14ac:dyDescent="0.2">
      <c r="B2" s="126" t="s">
        <v>203</v>
      </c>
      <c r="M2" s="137" t="s">
        <v>204</v>
      </c>
    </row>
    <row r="5" spans="2:13" ht="12.75" customHeight="1" x14ac:dyDescent="0.2">
      <c r="B5" s="349"/>
      <c r="C5" s="347" t="s">
        <v>153</v>
      </c>
      <c r="D5" s="341" t="s">
        <v>154</v>
      </c>
      <c r="E5" s="341" t="s">
        <v>155</v>
      </c>
      <c r="F5" s="341" t="s">
        <v>156</v>
      </c>
      <c r="G5" s="339" t="s">
        <v>157</v>
      </c>
      <c r="H5" s="341" t="s">
        <v>158</v>
      </c>
      <c r="I5" s="341" t="s">
        <v>159</v>
      </c>
      <c r="J5" s="341" t="s">
        <v>160</v>
      </c>
      <c r="K5" s="343" t="s">
        <v>75</v>
      </c>
    </row>
    <row r="6" spans="2:13" x14ac:dyDescent="0.2">
      <c r="B6" s="349"/>
      <c r="C6" s="348"/>
      <c r="D6" s="342"/>
      <c r="E6" s="342"/>
      <c r="F6" s="342"/>
      <c r="G6" s="340"/>
      <c r="H6" s="342"/>
      <c r="I6" s="342"/>
      <c r="J6" s="342"/>
      <c r="K6" s="344"/>
    </row>
    <row r="7" spans="2:13" x14ac:dyDescent="0.2">
      <c r="B7" s="264" t="s">
        <v>200</v>
      </c>
      <c r="C7" s="267">
        <v>48.888314374353669</v>
      </c>
      <c r="D7" s="240">
        <v>49.046679815910586</v>
      </c>
      <c r="E7" s="240">
        <v>49.355158730158735</v>
      </c>
      <c r="F7" s="240">
        <v>60.618134826620718</v>
      </c>
      <c r="G7" s="240">
        <v>61.229389644200168</v>
      </c>
      <c r="H7" s="240">
        <v>51.474448722436115</v>
      </c>
      <c r="I7" s="240">
        <v>49.650349650349654</v>
      </c>
      <c r="J7" s="166">
        <v>51.335139318885446</v>
      </c>
      <c r="K7" s="166">
        <v>52.10834408175414</v>
      </c>
    </row>
    <row r="8" spans="2:13" x14ac:dyDescent="0.2">
      <c r="B8" s="264" t="s">
        <v>201</v>
      </c>
      <c r="C8" s="267">
        <v>51.111685625646331</v>
      </c>
      <c r="D8" s="240">
        <v>50.953320184089414</v>
      </c>
      <c r="E8" s="240">
        <v>50.644841269841265</v>
      </c>
      <c r="F8" s="240">
        <v>39.381865173379282</v>
      </c>
      <c r="G8" s="240">
        <v>38.770610355799832</v>
      </c>
      <c r="H8" s="240">
        <v>48.525551277563878</v>
      </c>
      <c r="I8" s="240">
        <v>50.349650349650354</v>
      </c>
      <c r="J8" s="166">
        <v>48.664860681114554</v>
      </c>
      <c r="K8" s="166">
        <v>47.89165591824586</v>
      </c>
    </row>
    <row r="9" spans="2:13" x14ac:dyDescent="0.2">
      <c r="C9" s="56"/>
    </row>
    <row r="10" spans="2:13" x14ac:dyDescent="0.2">
      <c r="B10" s="12" t="s">
        <v>52</v>
      </c>
    </row>
    <row r="11" spans="2:13" x14ac:dyDescent="0.2">
      <c r="B11" s="180"/>
      <c r="D11" s="177"/>
      <c r="E11" s="177"/>
      <c r="F11" s="177"/>
      <c r="G11" s="177"/>
      <c r="H11" s="266"/>
      <c r="I11" s="177"/>
      <c r="J11" s="177"/>
      <c r="K11" s="56"/>
    </row>
    <row r="12" spans="2:13" ht="12.75" customHeight="1" x14ac:dyDescent="0.2"/>
    <row r="17" spans="2:19" ht="12.75" customHeight="1" x14ac:dyDescent="0.2"/>
    <row r="18" spans="2:19" x14ac:dyDescent="0.2">
      <c r="B18" s="12"/>
    </row>
    <row r="19" spans="2:19" x14ac:dyDescent="0.2">
      <c r="B19" s="12"/>
    </row>
    <row r="20" spans="2:19" x14ac:dyDescent="0.2">
      <c r="M20" s="12" t="s">
        <v>52</v>
      </c>
    </row>
    <row r="21" spans="2:19" x14ac:dyDescent="0.2">
      <c r="B21" s="80"/>
      <c r="C21" s="80"/>
      <c r="D21" s="80"/>
      <c r="E21" s="80"/>
      <c r="F21" s="80"/>
      <c r="G21" s="80"/>
      <c r="H21" s="80"/>
      <c r="I21" s="80"/>
      <c r="J21" s="80"/>
      <c r="K21" s="80"/>
      <c r="L21" s="80"/>
      <c r="M21" s="80"/>
      <c r="N21" s="80"/>
      <c r="O21" s="80"/>
      <c r="P21" s="80"/>
      <c r="Q21" s="80"/>
      <c r="R21" s="80"/>
      <c r="S21" s="80"/>
    </row>
    <row r="23" spans="2:19" x14ac:dyDescent="0.2">
      <c r="B23" s="4" t="s">
        <v>266</v>
      </c>
    </row>
    <row r="24" spans="2:19" x14ac:dyDescent="0.2">
      <c r="M24" s="4" t="s">
        <v>218</v>
      </c>
    </row>
    <row r="25" spans="2:19" ht="12.75" customHeight="1" x14ac:dyDescent="0.2">
      <c r="B25" s="345"/>
      <c r="C25" s="347" t="s">
        <v>153</v>
      </c>
      <c r="D25" s="341" t="s">
        <v>154</v>
      </c>
      <c r="E25" s="341" t="s">
        <v>155</v>
      </c>
      <c r="F25" s="341" t="s">
        <v>156</v>
      </c>
      <c r="G25" s="339" t="s">
        <v>157</v>
      </c>
      <c r="H25" s="341" t="s">
        <v>158</v>
      </c>
      <c r="I25" s="341" t="s">
        <v>159</v>
      </c>
      <c r="J25" s="341" t="s">
        <v>160</v>
      </c>
      <c r="K25" s="343" t="s">
        <v>75</v>
      </c>
    </row>
    <row r="26" spans="2:19" x14ac:dyDescent="0.2">
      <c r="B26" s="346"/>
      <c r="C26" s="348"/>
      <c r="D26" s="342"/>
      <c r="E26" s="342"/>
      <c r="F26" s="342"/>
      <c r="G26" s="340"/>
      <c r="H26" s="342"/>
      <c r="I26" s="342"/>
      <c r="J26" s="342"/>
      <c r="K26" s="344"/>
    </row>
    <row r="27" spans="2:19" x14ac:dyDescent="0.2">
      <c r="B27" s="167" t="s">
        <v>57</v>
      </c>
      <c r="C27" s="240">
        <v>48.888314374353669</v>
      </c>
      <c r="D27" s="240">
        <v>49.046679815910586</v>
      </c>
      <c r="E27" s="240">
        <v>49.355158730158735</v>
      </c>
      <c r="F27" s="240">
        <v>60.618134826620718</v>
      </c>
      <c r="G27" s="240">
        <v>61.229389644200168</v>
      </c>
      <c r="H27" s="240">
        <v>51.474448722436115</v>
      </c>
      <c r="I27" s="240">
        <v>49.650349650349654</v>
      </c>
      <c r="J27" s="166">
        <v>51.335139318885446</v>
      </c>
      <c r="K27" s="166">
        <v>52.10834408175414</v>
      </c>
    </row>
    <row r="28" spans="2:19" x14ac:dyDescent="0.2">
      <c r="B28" s="167" t="s">
        <v>58</v>
      </c>
      <c r="C28" s="240">
        <v>51.111685625646331</v>
      </c>
      <c r="D28" s="240">
        <v>50.953320184089414</v>
      </c>
      <c r="E28" s="240">
        <v>50.644841269841265</v>
      </c>
      <c r="F28" s="240">
        <v>39.381865173379282</v>
      </c>
      <c r="G28" s="240">
        <v>38.770610355799832</v>
      </c>
      <c r="H28" s="240">
        <v>48.525551277563878</v>
      </c>
      <c r="I28" s="240">
        <v>50.349650349650354</v>
      </c>
      <c r="J28" s="166">
        <v>48.664860681114554</v>
      </c>
      <c r="K28" s="166">
        <v>47.89165591824586</v>
      </c>
    </row>
    <row r="30" spans="2:19" x14ac:dyDescent="0.2">
      <c r="C30" s="185"/>
      <c r="D30" s="185"/>
      <c r="E30" s="185"/>
      <c r="F30" s="185"/>
      <c r="G30" s="185"/>
      <c r="H30" s="185"/>
      <c r="I30" s="185"/>
      <c r="J30" s="185"/>
      <c r="K30" s="185"/>
    </row>
    <row r="32" spans="2:19" x14ac:dyDescent="0.2">
      <c r="R32" s="10" t="s">
        <v>202</v>
      </c>
    </row>
    <row r="34" spans="2:13" x14ac:dyDescent="0.2">
      <c r="B34" s="127"/>
    </row>
    <row r="41" spans="2:13" x14ac:dyDescent="0.2">
      <c r="M41" s="127" t="s">
        <v>104</v>
      </c>
    </row>
  </sheetData>
  <mergeCells count="20">
    <mergeCell ref="K25:K26"/>
    <mergeCell ref="F25:F26"/>
    <mergeCell ref="G25:G26"/>
    <mergeCell ref="H25:H26"/>
    <mergeCell ref="I25:I26"/>
    <mergeCell ref="J25:J26"/>
    <mergeCell ref="B25:B26"/>
    <mergeCell ref="C25:C26"/>
    <mergeCell ref="D25:D26"/>
    <mergeCell ref="E25:E26"/>
    <mergeCell ref="F5:F6"/>
    <mergeCell ref="B5:B6"/>
    <mergeCell ref="C5:C6"/>
    <mergeCell ref="D5:D6"/>
    <mergeCell ref="E5:E6"/>
    <mergeCell ref="G5:G6"/>
    <mergeCell ref="H5:H6"/>
    <mergeCell ref="I5:I6"/>
    <mergeCell ref="J5:J6"/>
    <mergeCell ref="K5:K6"/>
  </mergeCells>
  <pageMargins left="0.7" right="0.7" top="0.75" bottom="0.75" header="0.3" footer="0.3"/>
  <pageSetup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S43"/>
  <sheetViews>
    <sheetView workbookViewId="0"/>
  </sheetViews>
  <sheetFormatPr defaultColWidth="9.42578125" defaultRowHeight="14.25" customHeight="1" x14ac:dyDescent="0.2"/>
  <cols>
    <col min="1" max="9" width="9.42578125" style="10"/>
    <col min="10" max="10" width="10.7109375" style="10" customWidth="1"/>
    <col min="11" max="19" width="9.42578125" style="10"/>
    <col min="20" max="20" width="9.28515625" style="10" customWidth="1"/>
    <col min="21" max="16384" width="9.42578125" style="10"/>
  </cols>
  <sheetData>
    <row r="1" spans="1:19" ht="14.25" customHeight="1" x14ac:dyDescent="0.2">
      <c r="A1" s="9"/>
      <c r="S1" s="88"/>
    </row>
    <row r="2" spans="1:19" ht="14.25" customHeight="1" x14ac:dyDescent="0.2">
      <c r="A2" s="9"/>
      <c r="S2" s="88"/>
    </row>
    <row r="3" spans="1:19" ht="14.25" customHeight="1" x14ac:dyDescent="0.2">
      <c r="A3" s="74"/>
      <c r="S3" s="88"/>
    </row>
    <row r="4" spans="1:19" ht="14.25" customHeight="1" x14ac:dyDescent="0.2">
      <c r="A4" s="77" t="s">
        <v>138</v>
      </c>
      <c r="S4" s="88"/>
    </row>
    <row r="5" spans="1:19" ht="14.25" customHeight="1" x14ac:dyDescent="0.2">
      <c r="A5" s="10" t="s">
        <v>50</v>
      </c>
      <c r="S5" s="88"/>
    </row>
    <row r="6" spans="1:19" ht="14.25" customHeight="1" x14ac:dyDescent="0.2">
      <c r="A6" s="88"/>
      <c r="B6" s="88"/>
      <c r="C6" s="88"/>
      <c r="D6" s="88"/>
      <c r="E6" s="88"/>
      <c r="F6" s="88"/>
      <c r="G6" s="88"/>
      <c r="H6" s="88"/>
      <c r="S6" s="88"/>
    </row>
    <row r="7" spans="1:19" ht="14.25" customHeight="1" x14ac:dyDescent="0.2">
      <c r="A7" s="74"/>
      <c r="S7" s="88"/>
    </row>
    <row r="8" spans="1:19" ht="14.25" customHeight="1" x14ac:dyDescent="0.2">
      <c r="A8" s="78" t="s">
        <v>144</v>
      </c>
      <c r="S8" s="88"/>
    </row>
    <row r="9" spans="1:19" ht="14.25" customHeight="1" x14ac:dyDescent="0.2">
      <c r="A9" s="10" t="s">
        <v>100</v>
      </c>
      <c r="S9" s="88"/>
    </row>
    <row r="10" spans="1:19" ht="14.25" customHeight="1" x14ac:dyDescent="0.2">
      <c r="S10" s="88"/>
    </row>
    <row r="11" spans="1:19" ht="14.25" customHeight="1" x14ac:dyDescent="0.2">
      <c r="S11" s="88"/>
    </row>
    <row r="12" spans="1:19" ht="14.25" customHeight="1" x14ac:dyDescent="0.2">
      <c r="S12" s="88"/>
    </row>
    <row r="13" spans="1:19" ht="14.25" customHeight="1" x14ac:dyDescent="0.2">
      <c r="S13" s="88"/>
    </row>
    <row r="14" spans="1:19" ht="14.25" customHeight="1" x14ac:dyDescent="0.2">
      <c r="S14" s="88"/>
    </row>
    <row r="15" spans="1:19" ht="14.25" customHeight="1" x14ac:dyDescent="0.2">
      <c r="S15" s="88"/>
    </row>
    <row r="16" spans="1:19" ht="14.25" customHeight="1" x14ac:dyDescent="0.2">
      <c r="S16" s="88"/>
    </row>
    <row r="17" spans="19:19" ht="14.25" customHeight="1" x14ac:dyDescent="0.2">
      <c r="S17" s="88"/>
    </row>
    <row r="18" spans="19:19" ht="14.25" customHeight="1" x14ac:dyDescent="0.2">
      <c r="S18" s="88"/>
    </row>
    <row r="19" spans="19:19" ht="14.25" customHeight="1" x14ac:dyDescent="0.2">
      <c r="S19" s="88"/>
    </row>
    <row r="20" spans="19:19" ht="14.25" customHeight="1" x14ac:dyDescent="0.2">
      <c r="S20" s="88"/>
    </row>
    <row r="21" spans="19:19" ht="14.25" customHeight="1" x14ac:dyDescent="0.2">
      <c r="S21" s="88"/>
    </row>
    <row r="22" spans="19:19" ht="14.25" customHeight="1" x14ac:dyDescent="0.2">
      <c r="S22" s="88"/>
    </row>
    <row r="23" spans="19:19" ht="14.25" customHeight="1" x14ac:dyDescent="0.2">
      <c r="S23" s="88"/>
    </row>
    <row r="24" spans="19:19" ht="14.25" customHeight="1" x14ac:dyDescent="0.2">
      <c r="S24" s="88"/>
    </row>
    <row r="25" spans="19:19" ht="14.25" customHeight="1" x14ac:dyDescent="0.2">
      <c r="S25" s="88"/>
    </row>
    <row r="26" spans="19:19" ht="14.25" customHeight="1" x14ac:dyDescent="0.2">
      <c r="S26" s="88"/>
    </row>
    <row r="27" spans="19:19" ht="14.25" customHeight="1" x14ac:dyDescent="0.2">
      <c r="S27" s="88"/>
    </row>
    <row r="28" spans="19:19" ht="14.25" customHeight="1" x14ac:dyDescent="0.2">
      <c r="S28" s="88"/>
    </row>
    <row r="29" spans="19:19" ht="14.25" customHeight="1" x14ac:dyDescent="0.2">
      <c r="S29" s="88"/>
    </row>
    <row r="30" spans="19:19" ht="14.25" customHeight="1" x14ac:dyDescent="0.2">
      <c r="S30" s="88"/>
    </row>
    <row r="31" spans="19:19" ht="14.25" customHeight="1" x14ac:dyDescent="0.2">
      <c r="S31" s="88"/>
    </row>
    <row r="32" spans="19:19" ht="14.25" customHeight="1" x14ac:dyDescent="0.2">
      <c r="S32" s="88"/>
    </row>
    <row r="33" spans="1:19" ht="14.25" customHeight="1" x14ac:dyDescent="0.2">
      <c r="S33" s="88"/>
    </row>
    <row r="34" spans="1:19" ht="14.25" customHeight="1" x14ac:dyDescent="0.2">
      <c r="S34" s="88"/>
    </row>
    <row r="35" spans="1:19" ht="14.25" customHeight="1" x14ac:dyDescent="0.2">
      <c r="S35" s="88"/>
    </row>
    <row r="36" spans="1:19" ht="14.25" customHeight="1" x14ac:dyDescent="0.2">
      <c r="S36" s="88"/>
    </row>
    <row r="37" spans="1:19" ht="14.25" customHeight="1" x14ac:dyDescent="0.2">
      <c r="S37" s="88"/>
    </row>
    <row r="38" spans="1:19" ht="14.25" customHeight="1" x14ac:dyDescent="0.2">
      <c r="S38" s="88"/>
    </row>
    <row r="39" spans="1:19" ht="14.25" customHeight="1" x14ac:dyDescent="0.2">
      <c r="S39" s="88"/>
    </row>
    <row r="43" spans="1:19" ht="14.25" customHeight="1" x14ac:dyDescent="0.2">
      <c r="A43" s="19"/>
    </row>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7" tint="0.39997558519241921"/>
  </sheetPr>
  <dimension ref="A1:K75"/>
  <sheetViews>
    <sheetView workbookViewId="0">
      <selection activeCell="A14" sqref="A14"/>
    </sheetView>
  </sheetViews>
  <sheetFormatPr defaultRowHeight="12.75" x14ac:dyDescent="0.2"/>
  <sheetData>
    <row r="1" spans="1:11" ht="15" customHeight="1" x14ac:dyDescent="0.2"/>
    <row r="2" spans="1:11" ht="17.25" customHeight="1" x14ac:dyDescent="0.2"/>
    <row r="3" spans="1:11" ht="15" customHeight="1" x14ac:dyDescent="0.2"/>
    <row r="4" spans="1:11" ht="15" customHeight="1" x14ac:dyDescent="0.2"/>
    <row r="5" spans="1:11" ht="15" customHeight="1" x14ac:dyDescent="0.2">
      <c r="A5" s="46"/>
      <c r="B5" s="46"/>
      <c r="C5" s="1"/>
      <c r="K5" s="46"/>
    </row>
    <row r="6" spans="1:11" ht="15" customHeight="1" x14ac:dyDescent="0.2"/>
    <row r="7" spans="1:11" ht="15" customHeight="1" x14ac:dyDescent="0.2"/>
    <row r="8" spans="1:11" x14ac:dyDescent="0.2">
      <c r="B8" s="3"/>
      <c r="C8" s="3"/>
      <c r="D8" s="3"/>
      <c r="E8" s="1"/>
    </row>
    <row r="9" spans="1:11" x14ac:dyDescent="0.2">
      <c r="A9" s="3"/>
      <c r="B9" s="3"/>
      <c r="C9" s="3"/>
      <c r="D9" s="3"/>
      <c r="E9" s="1"/>
    </row>
    <row r="10" spans="1:11" x14ac:dyDescent="0.2">
      <c r="A10" s="3"/>
      <c r="B10" s="3"/>
      <c r="C10" s="3"/>
      <c r="D10" s="3"/>
      <c r="E10" s="1"/>
    </row>
    <row r="11" spans="1:11" x14ac:dyDescent="0.2">
      <c r="A11" s="3"/>
      <c r="B11" s="3"/>
      <c r="C11" s="3"/>
      <c r="D11" s="3"/>
      <c r="E11" s="1"/>
    </row>
    <row r="12" spans="1:11" ht="22.5" customHeight="1" x14ac:dyDescent="0.2"/>
    <row r="49" s="1" customFormat="1" x14ac:dyDescent="0.2"/>
    <row r="51" s="10" customFormat="1" x14ac:dyDescent="0.2"/>
    <row r="54" ht="21.6" customHeight="1" x14ac:dyDescent="0.2"/>
    <row r="55" ht="21.6" customHeight="1" x14ac:dyDescent="0.2"/>
    <row r="56" ht="21.6" customHeight="1" x14ac:dyDescent="0.2"/>
    <row r="57" ht="21.6" customHeight="1" x14ac:dyDescent="0.2"/>
    <row r="58" ht="21.6" customHeight="1" x14ac:dyDescent="0.2"/>
    <row r="59" ht="21.6" customHeight="1" x14ac:dyDescent="0.2"/>
    <row r="61" ht="21.6" customHeight="1" x14ac:dyDescent="0.2"/>
    <row r="62" ht="21.6" customHeight="1" x14ac:dyDescent="0.2"/>
    <row r="64" ht="21.6" customHeight="1" x14ac:dyDescent="0.2"/>
    <row r="65" ht="21.6" customHeight="1" x14ac:dyDescent="0.2"/>
    <row r="68" ht="21.6" customHeight="1" x14ac:dyDescent="0.2"/>
    <row r="70" ht="21.6" customHeight="1" x14ac:dyDescent="0.2"/>
    <row r="72" ht="21.6" customHeight="1" x14ac:dyDescent="0.2"/>
    <row r="75" ht="21.6" customHeight="1" x14ac:dyDescent="0.2"/>
  </sheetData>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7" tint="0.39997558519241921"/>
  </sheetPr>
  <dimension ref="A1:Q213"/>
  <sheetViews>
    <sheetView zoomScale="110" zoomScaleNormal="110" workbookViewId="0">
      <selection activeCell="L3" sqref="L3"/>
    </sheetView>
  </sheetViews>
  <sheetFormatPr defaultRowHeight="12.75" x14ac:dyDescent="0.2"/>
  <cols>
    <col min="2" max="2" width="11.5703125" customWidth="1"/>
    <col min="8" max="8" width="9.85546875" customWidth="1"/>
    <col min="9" max="10" width="5.28515625" customWidth="1"/>
    <col min="125" max="125" width="10.28515625" bestFit="1" customWidth="1"/>
  </cols>
  <sheetData>
    <row r="1" spans="1:17" x14ac:dyDescent="0.2">
      <c r="A1" s="5"/>
      <c r="I1" s="46"/>
      <c r="J1" s="46"/>
      <c r="K1" s="1"/>
      <c r="L1" s="1"/>
      <c r="M1" s="1"/>
    </row>
    <row r="2" spans="1:17" ht="16.5" customHeight="1" x14ac:dyDescent="0.2">
      <c r="A2" s="22" t="s">
        <v>72</v>
      </c>
      <c r="B2" s="23" t="s">
        <v>1</v>
      </c>
      <c r="C2" s="23" t="s">
        <v>0</v>
      </c>
      <c r="I2" s="46"/>
      <c r="J2" s="46"/>
      <c r="O2" s="22" t="s">
        <v>73</v>
      </c>
      <c r="P2" s="22" t="s">
        <v>57</v>
      </c>
      <c r="Q2" s="23" t="s">
        <v>58</v>
      </c>
    </row>
    <row r="3" spans="1:17" x14ac:dyDescent="0.2">
      <c r="A3" s="40">
        <v>1921</v>
      </c>
      <c r="B3" s="41">
        <v>28.3</v>
      </c>
      <c r="C3" s="41">
        <v>27.4</v>
      </c>
      <c r="I3" s="46"/>
      <c r="J3" s="46"/>
      <c r="O3" s="40">
        <v>1921</v>
      </c>
      <c r="P3" s="41">
        <v>28.3</v>
      </c>
      <c r="Q3" s="41">
        <v>27.4</v>
      </c>
    </row>
    <row r="4" spans="1:17" ht="13.5" customHeight="1" x14ac:dyDescent="0.2">
      <c r="A4" s="40">
        <v>1931</v>
      </c>
      <c r="B4" s="41">
        <v>27.9</v>
      </c>
      <c r="C4" s="41">
        <v>26.6</v>
      </c>
      <c r="I4" s="46"/>
      <c r="J4" s="46"/>
      <c r="O4" s="40">
        <v>1931</v>
      </c>
      <c r="P4" s="41">
        <v>27.9</v>
      </c>
      <c r="Q4" s="41">
        <v>26.6</v>
      </c>
    </row>
    <row r="5" spans="1:17" x14ac:dyDescent="0.2">
      <c r="A5" s="40">
        <v>1948</v>
      </c>
      <c r="B5" s="41">
        <v>30.2</v>
      </c>
      <c r="C5" s="41">
        <v>28.4</v>
      </c>
      <c r="I5" s="46"/>
      <c r="J5" s="46"/>
      <c r="O5" s="40">
        <v>1948</v>
      </c>
      <c r="P5" s="41">
        <v>30.2</v>
      </c>
      <c r="Q5" s="41">
        <v>28.4</v>
      </c>
    </row>
    <row r="6" spans="1:17" x14ac:dyDescent="0.2">
      <c r="A6" s="40">
        <v>1953</v>
      </c>
      <c r="B6" s="41">
        <v>30.8</v>
      </c>
      <c r="C6" s="41">
        <v>29</v>
      </c>
      <c r="I6" s="46"/>
      <c r="J6" s="46"/>
      <c r="O6" s="40">
        <v>1953</v>
      </c>
      <c r="P6" s="41">
        <v>30.8</v>
      </c>
      <c r="Q6" s="41">
        <v>29</v>
      </c>
    </row>
    <row r="7" spans="1:17" x14ac:dyDescent="0.2">
      <c r="A7" s="40">
        <v>1961</v>
      </c>
      <c r="B7" s="41">
        <v>32.1</v>
      </c>
      <c r="C7" s="41">
        <v>30.4</v>
      </c>
      <c r="I7" s="46"/>
      <c r="J7" s="46"/>
      <c r="O7" s="40">
        <v>1961</v>
      </c>
      <c r="P7" s="41">
        <v>32.1</v>
      </c>
      <c r="Q7" s="41">
        <v>30.4</v>
      </c>
    </row>
    <row r="8" spans="1:17" x14ac:dyDescent="0.2">
      <c r="A8" s="40">
        <v>1971</v>
      </c>
      <c r="B8" s="41">
        <v>34.5</v>
      </c>
      <c r="C8" s="41">
        <v>32.700000000000003</v>
      </c>
      <c r="I8" s="46"/>
      <c r="J8" s="46"/>
      <c r="O8" s="40">
        <v>1971</v>
      </c>
      <c r="P8" s="41">
        <v>34.5</v>
      </c>
      <c r="Q8" s="41">
        <v>32.700000000000003</v>
      </c>
    </row>
    <row r="9" spans="1:17" x14ac:dyDescent="0.2">
      <c r="A9" s="40">
        <v>1981</v>
      </c>
      <c r="B9" s="41">
        <v>36.299999999999997</v>
      </c>
      <c r="C9" s="41">
        <v>34.5</v>
      </c>
      <c r="I9" s="46"/>
      <c r="J9" s="46"/>
      <c r="O9" s="40">
        <v>1981</v>
      </c>
      <c r="P9" s="41">
        <v>36.299999999999997</v>
      </c>
      <c r="Q9" s="41">
        <v>34.5</v>
      </c>
    </row>
    <row r="10" spans="1:17" x14ac:dyDescent="0.2">
      <c r="A10" s="40">
        <v>1991</v>
      </c>
      <c r="B10" s="41">
        <v>38</v>
      </c>
      <c r="C10" s="41">
        <v>35.9</v>
      </c>
      <c r="I10" s="46"/>
      <c r="J10" s="46"/>
      <c r="O10" s="40">
        <v>1991</v>
      </c>
      <c r="P10" s="41">
        <v>38</v>
      </c>
      <c r="Q10" s="41">
        <v>35.9</v>
      </c>
    </row>
    <row r="11" spans="1:17" x14ac:dyDescent="0.2">
      <c r="A11" s="40">
        <v>2002</v>
      </c>
      <c r="B11" s="41">
        <v>41.5</v>
      </c>
      <c r="C11" s="41">
        <v>39</v>
      </c>
      <c r="I11" s="46"/>
      <c r="J11" s="46"/>
      <c r="O11" s="40">
        <v>2002</v>
      </c>
      <c r="P11" s="41">
        <v>41.5</v>
      </c>
      <c r="Q11" s="41">
        <v>39</v>
      </c>
    </row>
    <row r="12" spans="1:17" x14ac:dyDescent="0.2">
      <c r="A12" s="40">
        <v>2011</v>
      </c>
      <c r="B12" s="41">
        <v>43.5</v>
      </c>
      <c r="C12" s="41">
        <v>40.799999999999997</v>
      </c>
      <c r="I12" s="46"/>
      <c r="J12" s="46"/>
      <c r="K12" s="16"/>
      <c r="L12" s="16"/>
      <c r="M12" s="16"/>
      <c r="N12" s="16"/>
      <c r="O12" s="40">
        <v>2011</v>
      </c>
      <c r="P12" s="41">
        <v>43.5</v>
      </c>
      <c r="Q12" s="41">
        <v>40.799999999999997</v>
      </c>
    </row>
    <row r="13" spans="1:17" x14ac:dyDescent="0.2">
      <c r="A13" s="128" t="s">
        <v>205</v>
      </c>
      <c r="B13" s="41">
        <v>44.7</v>
      </c>
      <c r="C13" s="41">
        <v>41.9</v>
      </c>
      <c r="D13" s="105"/>
      <c r="E13" s="105"/>
      <c r="F13" s="52"/>
      <c r="I13" s="46"/>
      <c r="J13" s="46"/>
      <c r="O13" s="129" t="s">
        <v>205</v>
      </c>
      <c r="P13" s="41">
        <v>44.7</v>
      </c>
      <c r="Q13" s="41">
        <v>41.9</v>
      </c>
    </row>
    <row r="14" spans="1:17" x14ac:dyDescent="0.2">
      <c r="A14" s="75"/>
      <c r="B14" s="65"/>
      <c r="C14" s="65"/>
      <c r="E14" s="52"/>
      <c r="F14" s="52"/>
      <c r="I14" s="46"/>
      <c r="J14" s="46"/>
      <c r="O14" s="64"/>
      <c r="P14" s="65"/>
      <c r="Q14" s="65"/>
    </row>
    <row r="15" spans="1:17" x14ac:dyDescent="0.2">
      <c r="A15" s="64"/>
      <c r="B15" s="65"/>
      <c r="C15" s="65"/>
      <c r="I15" s="46"/>
      <c r="J15" s="46"/>
      <c r="O15" s="64"/>
      <c r="P15" s="65"/>
      <c r="Q15" s="65"/>
    </row>
    <row r="16" spans="1:17" ht="14.25" x14ac:dyDescent="0.2">
      <c r="A16" s="57" t="s">
        <v>206</v>
      </c>
      <c r="B16" s="65"/>
      <c r="C16" s="65"/>
      <c r="D16" s="56"/>
      <c r="E16" s="56"/>
      <c r="F16" s="56"/>
      <c r="G16" s="16"/>
      <c r="I16" s="46"/>
      <c r="J16" s="46"/>
      <c r="L16" s="10"/>
      <c r="M16" s="4" t="s">
        <v>207</v>
      </c>
      <c r="N16" s="10"/>
      <c r="O16" s="64"/>
      <c r="P16" s="65"/>
      <c r="Q16" s="65"/>
    </row>
    <row r="17" spans="1:13" ht="12.75" customHeight="1" x14ac:dyDescent="0.2">
      <c r="A17" s="3"/>
      <c r="B17" s="3"/>
      <c r="C17" s="3"/>
      <c r="D17" s="16"/>
      <c r="I17" s="46"/>
      <c r="J17" s="46"/>
      <c r="K17" s="16"/>
      <c r="L17" s="16"/>
      <c r="M17" s="16"/>
    </row>
    <row r="18" spans="1:13" ht="12.75" customHeight="1" x14ac:dyDescent="0.2">
      <c r="A18" s="16"/>
      <c r="B18" s="16"/>
      <c r="C18" s="16"/>
      <c r="D18" s="16"/>
      <c r="I18" s="46"/>
      <c r="J18" s="46"/>
    </row>
    <row r="19" spans="1:13" ht="12.75" customHeight="1" x14ac:dyDescent="0.2">
      <c r="B19" s="5"/>
      <c r="I19" s="46"/>
      <c r="J19" s="46"/>
    </row>
    <row r="20" spans="1:13" ht="12.75" customHeight="1" x14ac:dyDescent="0.2">
      <c r="B20" s="5"/>
      <c r="I20" s="46"/>
      <c r="J20" s="46"/>
    </row>
    <row r="21" spans="1:13" ht="12.75" customHeight="1" x14ac:dyDescent="0.2">
      <c r="I21" s="46"/>
      <c r="J21" s="46"/>
    </row>
    <row r="22" spans="1:13" ht="12.75" customHeight="1" x14ac:dyDescent="0.2">
      <c r="I22" s="46"/>
      <c r="J22" s="46"/>
    </row>
    <row r="23" spans="1:13" ht="12.75" customHeight="1" x14ac:dyDescent="0.2">
      <c r="I23" s="46"/>
      <c r="J23" s="46"/>
    </row>
    <row r="24" spans="1:13" ht="12.75" customHeight="1" x14ac:dyDescent="0.2">
      <c r="I24" s="46"/>
      <c r="J24" s="46"/>
    </row>
    <row r="25" spans="1:13" ht="12.75" customHeight="1" x14ac:dyDescent="0.2">
      <c r="I25" s="46"/>
      <c r="J25" s="46"/>
    </row>
    <row r="26" spans="1:13" ht="12.75" customHeight="1" x14ac:dyDescent="0.2">
      <c r="I26" s="46"/>
      <c r="J26" s="46"/>
    </row>
    <row r="27" spans="1:13" ht="12.75" customHeight="1" x14ac:dyDescent="0.2">
      <c r="A27" s="2"/>
      <c r="I27" s="46"/>
      <c r="J27" s="46"/>
    </row>
    <row r="28" spans="1:13" ht="12.75" customHeight="1" x14ac:dyDescent="0.2">
      <c r="I28" s="46"/>
      <c r="J28" s="46"/>
    </row>
    <row r="29" spans="1:13" ht="12.75" customHeight="1" x14ac:dyDescent="0.2">
      <c r="A29" s="10"/>
      <c r="I29" s="46"/>
      <c r="J29" s="46"/>
    </row>
    <row r="30" spans="1:13" ht="12.75" customHeight="1" x14ac:dyDescent="0.2">
      <c r="I30" s="46"/>
      <c r="J30" s="46"/>
    </row>
    <row r="31" spans="1:13" x14ac:dyDescent="0.2">
      <c r="I31" s="46"/>
      <c r="J31" s="46"/>
    </row>
    <row r="32" spans="1:13" x14ac:dyDescent="0.2">
      <c r="I32" s="46"/>
      <c r="J32" s="46"/>
    </row>
    <row r="33" spans="1:16" x14ac:dyDescent="0.2">
      <c r="I33" s="46"/>
      <c r="J33" s="46"/>
    </row>
    <row r="34" spans="1:16" x14ac:dyDescent="0.2">
      <c r="E34" s="2"/>
      <c r="I34" s="46"/>
      <c r="J34" s="46"/>
    </row>
    <row r="35" spans="1:16" x14ac:dyDescent="0.2">
      <c r="E35" s="2"/>
      <c r="I35" s="46"/>
      <c r="J35" s="46"/>
    </row>
    <row r="36" spans="1:16" s="1" customFormat="1" ht="13.5" x14ac:dyDescent="0.2">
      <c r="A36"/>
      <c r="B36" s="55" t="s">
        <v>250</v>
      </c>
      <c r="C36" s="13"/>
      <c r="D36" s="13"/>
      <c r="E36" s="13"/>
      <c r="F36" s="10"/>
      <c r="G36"/>
      <c r="H36"/>
      <c r="I36" s="46"/>
      <c r="J36" s="46"/>
      <c r="L36" s="55" t="s">
        <v>141</v>
      </c>
    </row>
    <row r="37" spans="1:16" s="1" customFormat="1" x14ac:dyDescent="0.2">
      <c r="B37" s="7" t="s">
        <v>210</v>
      </c>
      <c r="C37" s="13"/>
      <c r="D37" s="13"/>
      <c r="E37" s="13"/>
      <c r="F37" s="13"/>
      <c r="I37" s="46"/>
      <c r="J37" s="46"/>
      <c r="L37" s="7" t="s">
        <v>134</v>
      </c>
      <c r="M37" s="13"/>
      <c r="N37" s="13"/>
      <c r="O37" s="13"/>
      <c r="P37" s="13"/>
    </row>
    <row r="38" spans="1:16" s="1" customFormat="1" x14ac:dyDescent="0.2">
      <c r="B38" s="13"/>
      <c r="C38" s="55"/>
      <c r="D38" s="13"/>
      <c r="E38" s="13"/>
      <c r="F38" s="13"/>
      <c r="I38" s="46"/>
      <c r="J38" s="46"/>
    </row>
    <row r="39" spans="1:16" s="1" customFormat="1" x14ac:dyDescent="0.2">
      <c r="I39" s="46"/>
      <c r="J39" s="46"/>
      <c r="L39" s="39"/>
    </row>
    <row r="40" spans="1:16" s="1" customFormat="1" x14ac:dyDescent="0.2">
      <c r="I40"/>
      <c r="J40"/>
    </row>
    <row r="41" spans="1:16" x14ac:dyDescent="0.2">
      <c r="A41" s="1"/>
      <c r="B41" s="39"/>
      <c r="C41" s="1"/>
      <c r="D41" s="1"/>
      <c r="E41" s="1"/>
      <c r="F41" s="1"/>
      <c r="G41" s="1"/>
      <c r="H41" s="1"/>
    </row>
    <row r="212" spans="1:1" x14ac:dyDescent="0.2">
      <c r="A212" s="37" t="s">
        <v>83</v>
      </c>
    </row>
    <row r="213" spans="1:1" x14ac:dyDescent="0.2">
      <c r="A213" s="37" t="s">
        <v>84</v>
      </c>
    </row>
  </sheetData>
  <phoneticPr fontId="2" type="noConversion"/>
  <pageMargins left="0.75" right="0.75" top="1" bottom="1" header="0.5" footer="0.5"/>
  <pageSetup paperSize="9" orientation="landscape"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2:AD41"/>
  <sheetViews>
    <sheetView workbookViewId="0">
      <selection activeCell="A12" sqref="A12"/>
    </sheetView>
  </sheetViews>
  <sheetFormatPr defaultRowHeight="12.75" x14ac:dyDescent="0.2"/>
  <cols>
    <col min="1" max="1" width="51.5703125" customWidth="1"/>
    <col min="2" max="2" width="9.85546875" customWidth="1"/>
    <col min="3" max="3" width="12.140625" customWidth="1"/>
    <col min="4" max="4" width="10.28515625" customWidth="1"/>
    <col min="5" max="5" width="12.7109375" customWidth="1"/>
    <col min="6" max="6" width="9.5703125" customWidth="1"/>
    <col min="7" max="7" width="12.28515625" customWidth="1"/>
  </cols>
  <sheetData>
    <row r="2" spans="1:30" ht="15" x14ac:dyDescent="0.2">
      <c r="A2" s="49"/>
      <c r="B2" s="49"/>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row>
    <row r="3" spans="1:30" ht="15.75" x14ac:dyDescent="0.25">
      <c r="A3" s="142" t="s">
        <v>214</v>
      </c>
      <c r="B3" s="142"/>
      <c r="C3" s="142"/>
      <c r="D3" s="142"/>
      <c r="E3" s="142"/>
      <c r="F3" s="142"/>
      <c r="G3" s="142"/>
      <c r="H3" s="142"/>
      <c r="I3" s="49"/>
      <c r="J3" s="49"/>
      <c r="K3" s="49"/>
      <c r="L3" s="49"/>
      <c r="M3" s="49"/>
      <c r="N3" s="49"/>
      <c r="O3" s="49"/>
      <c r="P3" s="49"/>
      <c r="Q3" s="49"/>
      <c r="R3" s="49"/>
      <c r="S3" s="49"/>
      <c r="T3" s="49"/>
      <c r="U3" s="49"/>
      <c r="V3" s="49"/>
      <c r="W3" s="49"/>
      <c r="X3" s="49"/>
      <c r="Y3" s="49"/>
      <c r="Z3" s="49"/>
      <c r="AA3" s="49"/>
      <c r="AB3" s="49"/>
      <c r="AC3" s="49"/>
      <c r="AD3" s="49"/>
    </row>
    <row r="4" spans="1:30" ht="15" x14ac:dyDescent="0.2">
      <c r="A4" s="49"/>
      <c r="B4" s="49"/>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row>
    <row r="5" spans="1:30" ht="15" x14ac:dyDescent="0.2">
      <c r="A5" s="49"/>
      <c r="B5" s="305">
        <v>2015</v>
      </c>
      <c r="C5" s="305"/>
      <c r="D5" s="305">
        <v>2017</v>
      </c>
      <c r="E5" s="305"/>
      <c r="F5" s="305">
        <v>2019</v>
      </c>
      <c r="G5" s="305"/>
      <c r="H5" s="49"/>
      <c r="I5" s="49"/>
      <c r="J5" s="49"/>
      <c r="K5" s="49"/>
      <c r="L5" s="49"/>
      <c r="M5" s="49"/>
      <c r="N5" s="49"/>
      <c r="O5" s="49"/>
      <c r="P5" s="49"/>
      <c r="Q5" s="49"/>
      <c r="R5" s="49"/>
      <c r="S5" s="49"/>
      <c r="T5" s="49"/>
      <c r="U5" s="49"/>
      <c r="V5" s="49"/>
      <c r="W5" s="49"/>
      <c r="X5" s="49"/>
      <c r="Y5" s="49"/>
      <c r="Z5" s="49"/>
      <c r="AA5" s="49"/>
      <c r="AB5" s="49"/>
      <c r="AC5" s="49"/>
      <c r="AD5" s="49"/>
    </row>
    <row r="6" spans="1:30" ht="15" x14ac:dyDescent="0.2">
      <c r="A6" s="49"/>
      <c r="B6" s="143" t="s">
        <v>12</v>
      </c>
      <c r="C6" s="143" t="s">
        <v>13</v>
      </c>
      <c r="D6" s="143" t="s">
        <v>12</v>
      </c>
      <c r="E6" s="143" t="s">
        <v>13</v>
      </c>
      <c r="F6" s="143" t="s">
        <v>12</v>
      </c>
      <c r="G6" s="143" t="s">
        <v>13</v>
      </c>
      <c r="H6" s="49"/>
      <c r="I6" s="49"/>
      <c r="J6" s="49"/>
      <c r="K6" s="49"/>
      <c r="L6" s="49"/>
      <c r="M6" s="49"/>
      <c r="N6" s="49"/>
      <c r="O6" s="49"/>
      <c r="P6" s="49"/>
      <c r="Q6" s="49"/>
      <c r="R6" s="49"/>
      <c r="S6" s="49"/>
      <c r="T6" s="49"/>
      <c r="U6" s="49"/>
      <c r="V6" s="49"/>
      <c r="W6" s="49"/>
      <c r="X6" s="49"/>
      <c r="Y6" s="49"/>
      <c r="Z6" s="49"/>
      <c r="AA6" s="49"/>
      <c r="AB6" s="49"/>
      <c r="AC6" s="49"/>
      <c r="AD6" s="49"/>
    </row>
    <row r="7" spans="1:30" ht="15" x14ac:dyDescent="0.2">
      <c r="A7" s="130" t="s">
        <v>186</v>
      </c>
      <c r="B7" s="131">
        <v>44.069631000000001</v>
      </c>
      <c r="C7" s="131">
        <v>41.307285999999998</v>
      </c>
      <c r="D7" s="131">
        <v>44.381729</v>
      </c>
      <c r="E7" s="131">
        <v>41.593201000000001</v>
      </c>
      <c r="F7" s="131">
        <v>44.679800999999998</v>
      </c>
      <c r="G7" s="131">
        <v>41.863978000000003</v>
      </c>
      <c r="H7" s="49"/>
      <c r="I7" s="49"/>
      <c r="J7" s="49"/>
      <c r="K7" s="49"/>
      <c r="L7" s="49"/>
      <c r="M7" s="49"/>
      <c r="N7" s="49"/>
      <c r="O7" s="49"/>
      <c r="P7" s="49"/>
      <c r="Q7" s="49"/>
      <c r="R7" s="49"/>
      <c r="S7" s="49"/>
      <c r="T7" s="49"/>
      <c r="U7" s="49"/>
      <c r="V7" s="49"/>
      <c r="W7" s="49"/>
      <c r="X7" s="49"/>
      <c r="Y7" s="49"/>
      <c r="Z7" s="49"/>
      <c r="AA7" s="49"/>
      <c r="AB7" s="49"/>
      <c r="AC7" s="49"/>
      <c r="AD7" s="49"/>
    </row>
    <row r="8" spans="1:30" ht="15" x14ac:dyDescent="0.2">
      <c r="A8" s="134" t="s">
        <v>192</v>
      </c>
      <c r="B8" s="51">
        <v>157.855295888245</v>
      </c>
      <c r="C8" s="51">
        <v>116.60323661654</v>
      </c>
      <c r="D8" s="51">
        <v>163.440750993775</v>
      </c>
      <c r="E8" s="51">
        <v>120.94763092269299</v>
      </c>
      <c r="F8" s="51">
        <v>166.37197003220001</v>
      </c>
      <c r="G8" s="51">
        <v>123.03180127412701</v>
      </c>
      <c r="H8" s="49"/>
      <c r="I8" s="49"/>
      <c r="J8" s="49"/>
      <c r="K8" s="49"/>
      <c r="L8" s="49"/>
      <c r="M8" s="49"/>
      <c r="N8" s="49"/>
      <c r="O8" s="49"/>
      <c r="P8" s="49"/>
      <c r="Q8" s="49"/>
      <c r="R8" s="49"/>
      <c r="S8" s="49"/>
      <c r="T8" s="49"/>
      <c r="U8" s="49"/>
      <c r="V8" s="49"/>
      <c r="W8" s="49"/>
      <c r="X8" s="49"/>
      <c r="Y8" s="49"/>
      <c r="Z8" s="49"/>
      <c r="AA8" s="49"/>
      <c r="AB8" s="49"/>
      <c r="AC8" s="49"/>
      <c r="AD8" s="49"/>
    </row>
    <row r="9" spans="1:30" ht="15" x14ac:dyDescent="0.2">
      <c r="A9" s="51" t="s">
        <v>189</v>
      </c>
      <c r="B9" s="51">
        <v>61.4</v>
      </c>
      <c r="C9" s="51">
        <v>65.2</v>
      </c>
      <c r="D9" s="51">
        <v>60.8</v>
      </c>
      <c r="E9" s="51">
        <v>64.400000000000006</v>
      </c>
      <c r="F9" s="51">
        <v>62.3</v>
      </c>
      <c r="G9" s="51">
        <v>64.599999999999994</v>
      </c>
      <c r="H9" s="49"/>
      <c r="I9" s="49"/>
      <c r="J9" s="49"/>
      <c r="K9" s="49"/>
      <c r="L9" s="49"/>
      <c r="M9" s="49"/>
      <c r="N9" s="49"/>
      <c r="O9" s="49"/>
      <c r="P9" s="49"/>
      <c r="Q9" s="49"/>
      <c r="R9" s="49"/>
      <c r="S9" s="49"/>
      <c r="T9" s="49"/>
      <c r="U9" s="49"/>
      <c r="V9" s="49"/>
      <c r="W9" s="49"/>
      <c r="X9" s="49"/>
      <c r="Y9" s="49"/>
      <c r="Z9" s="49"/>
      <c r="AA9" s="49"/>
      <c r="AB9" s="49"/>
      <c r="AC9" s="49"/>
      <c r="AD9" s="49"/>
    </row>
    <row r="10" spans="1:30" ht="15" x14ac:dyDescent="0.2">
      <c r="A10" s="50" t="s">
        <v>187</v>
      </c>
      <c r="B10" s="51">
        <v>52.991469156864</v>
      </c>
      <c r="C10" s="51">
        <v>46.085355464563001</v>
      </c>
      <c r="D10" s="51">
        <v>55.127904682557997</v>
      </c>
      <c r="E10" s="51">
        <v>47.898601806881999</v>
      </c>
      <c r="F10" s="51">
        <v>57.639686836621003</v>
      </c>
      <c r="G10" s="51">
        <v>49.958341605922001</v>
      </c>
      <c r="H10" s="49"/>
      <c r="I10" s="139"/>
      <c r="J10" s="49"/>
      <c r="K10" s="49"/>
      <c r="L10" s="49"/>
      <c r="M10" s="49"/>
      <c r="N10" s="49"/>
      <c r="O10" s="49"/>
      <c r="P10" s="49"/>
      <c r="Q10" s="49"/>
      <c r="R10" s="49"/>
      <c r="S10" s="49"/>
      <c r="T10" s="49"/>
      <c r="U10" s="49"/>
      <c r="V10" s="49"/>
      <c r="W10" s="49"/>
      <c r="X10" s="49"/>
      <c r="Y10" s="49"/>
      <c r="Z10" s="49"/>
      <c r="AA10" s="49"/>
      <c r="AB10" s="49"/>
      <c r="AC10" s="49"/>
      <c r="AD10" s="49"/>
    </row>
    <row r="11" spans="1:30" ht="15" x14ac:dyDescent="0.2">
      <c r="A11" s="50" t="s">
        <v>190</v>
      </c>
      <c r="B11" s="51">
        <v>20.847124449772998</v>
      </c>
      <c r="C11" s="51">
        <v>22.238461749852</v>
      </c>
      <c r="D11" s="51">
        <v>21.075819204268999</v>
      </c>
      <c r="E11" s="51">
        <v>22.466450717259999</v>
      </c>
      <c r="F11" s="51">
        <v>21.298845466761001</v>
      </c>
      <c r="G11" s="51">
        <v>22.663540218963</v>
      </c>
      <c r="H11" s="49"/>
      <c r="I11" s="49"/>
      <c r="J11" s="49"/>
      <c r="K11" s="49"/>
      <c r="L11" s="49"/>
      <c r="M11" s="49"/>
      <c r="N11" s="49"/>
      <c r="O11" s="49"/>
      <c r="P11" s="49"/>
      <c r="Q11" s="49"/>
      <c r="R11" s="49"/>
      <c r="S11" s="49"/>
      <c r="T11" s="49"/>
      <c r="U11" s="49"/>
      <c r="V11" s="49"/>
      <c r="W11" s="49"/>
      <c r="X11" s="49"/>
      <c r="Y11" s="49"/>
      <c r="Z11" s="49"/>
      <c r="AA11" s="49"/>
      <c r="AB11" s="49"/>
      <c r="AC11" s="49"/>
      <c r="AD11" s="49"/>
    </row>
    <row r="12" spans="1:30" ht="15" x14ac:dyDescent="0.2">
      <c r="A12" s="50" t="s">
        <v>188</v>
      </c>
      <c r="B12" s="51">
        <v>32.144344707089999</v>
      </c>
      <c r="C12" s="51">
        <v>23.846893714709999</v>
      </c>
      <c r="D12" s="51">
        <v>34.052085478287999</v>
      </c>
      <c r="E12" s="51">
        <v>25.432151089621001</v>
      </c>
      <c r="F12" s="51">
        <v>36.340841369859</v>
      </c>
      <c r="G12" s="51">
        <v>27.294801386958</v>
      </c>
      <c r="I12" s="139"/>
      <c r="J12" s="49"/>
      <c r="K12" s="49"/>
      <c r="L12" s="49"/>
      <c r="M12" s="49"/>
      <c r="N12" s="49"/>
      <c r="O12" s="49"/>
      <c r="P12" s="49"/>
      <c r="Q12" s="49"/>
      <c r="R12" s="49"/>
      <c r="S12" s="49"/>
      <c r="T12" s="49"/>
      <c r="U12" s="49"/>
      <c r="V12" s="49"/>
      <c r="W12" s="49"/>
      <c r="X12" s="49"/>
      <c r="Y12" s="49"/>
      <c r="Z12" s="49"/>
      <c r="AA12" s="49"/>
      <c r="AB12" s="49"/>
      <c r="AC12" s="49"/>
      <c r="AD12" s="49"/>
    </row>
    <row r="13" spans="1:30" ht="15" x14ac:dyDescent="0.2">
      <c r="A13" s="140"/>
      <c r="B13" s="141"/>
      <c r="C13" s="141"/>
      <c r="D13" s="141"/>
      <c r="E13" s="141"/>
      <c r="F13" s="141"/>
      <c r="G13" s="141"/>
      <c r="I13" s="49"/>
      <c r="J13" s="49"/>
      <c r="K13" s="49"/>
      <c r="L13" s="49"/>
      <c r="M13" s="49"/>
      <c r="N13" s="49"/>
      <c r="O13" s="49"/>
      <c r="P13" s="49"/>
      <c r="Q13" s="49"/>
      <c r="R13" s="49"/>
      <c r="S13" s="49"/>
      <c r="T13" s="49"/>
      <c r="U13" s="49"/>
      <c r="V13" s="49"/>
      <c r="W13" s="49"/>
      <c r="X13" s="49"/>
      <c r="Y13" s="49"/>
      <c r="Z13" s="49"/>
      <c r="AA13" s="49"/>
      <c r="AB13" s="49"/>
      <c r="AC13" s="49"/>
      <c r="AD13" s="49"/>
    </row>
    <row r="14" spans="1:30" ht="15" x14ac:dyDescent="0.2">
      <c r="A14" s="10" t="s">
        <v>196</v>
      </c>
      <c r="I14" s="49"/>
      <c r="J14" s="49"/>
      <c r="K14" s="49"/>
      <c r="L14" s="49"/>
      <c r="M14" s="49"/>
      <c r="N14" s="49"/>
      <c r="O14" s="49"/>
      <c r="P14" s="49"/>
      <c r="Q14" s="49"/>
      <c r="R14" s="49"/>
      <c r="S14" s="49"/>
      <c r="T14" s="49"/>
      <c r="U14" s="49"/>
      <c r="V14" s="49"/>
      <c r="W14" s="49"/>
      <c r="X14" s="49"/>
      <c r="Y14" s="49"/>
      <c r="Z14" s="49"/>
      <c r="AA14" s="49"/>
      <c r="AB14" s="49"/>
      <c r="AC14" s="49"/>
      <c r="AD14" s="49"/>
    </row>
    <row r="15" spans="1:30" ht="15" x14ac:dyDescent="0.2">
      <c r="A15" s="76"/>
      <c r="B15" s="76"/>
      <c r="C15" s="76"/>
      <c r="D15" s="76"/>
      <c r="E15" s="76"/>
      <c r="F15" s="76"/>
      <c r="G15" s="76"/>
      <c r="H15" s="76"/>
      <c r="I15" s="49"/>
      <c r="J15" s="49"/>
      <c r="K15" s="49"/>
      <c r="L15" s="49"/>
      <c r="M15" s="49"/>
      <c r="N15" s="49"/>
      <c r="O15" s="49"/>
      <c r="P15" s="49"/>
      <c r="Q15" s="49"/>
      <c r="R15" s="49"/>
      <c r="S15" s="49"/>
      <c r="T15" s="49"/>
      <c r="U15" s="49"/>
      <c r="V15" s="49"/>
      <c r="W15" s="49"/>
      <c r="X15" s="49"/>
      <c r="Y15" s="49"/>
      <c r="Z15" s="49"/>
      <c r="AA15" s="49"/>
      <c r="AB15" s="49"/>
      <c r="AC15" s="49"/>
      <c r="AD15" s="49"/>
    </row>
    <row r="16" spans="1:30" ht="15" x14ac:dyDescent="0.2">
      <c r="A16" s="49"/>
      <c r="B16" s="49"/>
      <c r="C16" s="49"/>
      <c r="D16" s="49"/>
      <c r="E16" s="49"/>
      <c r="F16" s="49"/>
      <c r="G16" s="49"/>
      <c r="H16" s="49"/>
      <c r="I16" s="49"/>
      <c r="J16" s="49"/>
      <c r="K16" s="49"/>
      <c r="L16" s="49"/>
      <c r="M16" s="49"/>
      <c r="N16" s="49"/>
      <c r="O16" s="49"/>
      <c r="P16" s="49"/>
      <c r="Q16" s="49"/>
      <c r="R16" s="49"/>
      <c r="S16" s="49"/>
      <c r="T16" s="49"/>
      <c r="U16" s="49"/>
      <c r="V16" s="49"/>
      <c r="W16" s="49"/>
      <c r="X16" s="49"/>
      <c r="Y16" s="49"/>
      <c r="Z16" s="49"/>
      <c r="AA16" s="49"/>
      <c r="AB16" s="49"/>
      <c r="AC16" s="49"/>
      <c r="AD16" s="49"/>
    </row>
    <row r="17" spans="1:30" ht="15" x14ac:dyDescent="0.2">
      <c r="A17" s="49" t="s">
        <v>194</v>
      </c>
      <c r="B17" s="49"/>
      <c r="C17" s="49"/>
      <c r="D17" s="49"/>
      <c r="E17" s="49"/>
      <c r="F17" s="49"/>
      <c r="G17" s="49"/>
      <c r="H17" s="49"/>
      <c r="I17" s="49"/>
      <c r="J17" s="49"/>
      <c r="K17" s="49"/>
      <c r="L17" s="49"/>
      <c r="M17" s="49"/>
      <c r="N17" s="49"/>
      <c r="O17" s="49"/>
      <c r="P17" s="49"/>
      <c r="Q17" s="49"/>
      <c r="R17" s="49"/>
      <c r="S17" s="49"/>
      <c r="T17" s="49"/>
      <c r="U17" s="49"/>
      <c r="V17" s="49"/>
      <c r="W17" s="49"/>
      <c r="X17" s="49"/>
      <c r="Y17" s="49"/>
      <c r="Z17" s="49"/>
      <c r="AA17" s="49"/>
      <c r="AB17" s="49"/>
      <c r="AC17" s="49"/>
      <c r="AD17" s="49"/>
    </row>
    <row r="18" spans="1:30" ht="15" x14ac:dyDescent="0.2">
      <c r="A18" s="49"/>
      <c r="B18" s="49"/>
      <c r="C18" s="49"/>
      <c r="D18" s="49"/>
      <c r="E18" s="49"/>
      <c r="F18" s="49"/>
      <c r="G18" s="49"/>
      <c r="H18" s="49"/>
      <c r="I18" s="49"/>
      <c r="J18" s="49"/>
      <c r="K18" s="49"/>
      <c r="L18" s="49"/>
      <c r="M18" s="49"/>
      <c r="N18" s="49"/>
      <c r="O18" s="49"/>
      <c r="P18" s="49"/>
      <c r="Q18" s="49"/>
      <c r="R18" s="49"/>
      <c r="S18" s="49"/>
      <c r="T18" s="49"/>
      <c r="U18" s="49"/>
      <c r="V18" s="49"/>
      <c r="W18" s="49"/>
      <c r="X18" s="49"/>
      <c r="Y18" s="49"/>
      <c r="Z18" s="49"/>
      <c r="AA18" s="49"/>
      <c r="AB18" s="49"/>
      <c r="AC18" s="49"/>
      <c r="AD18" s="49"/>
    </row>
    <row r="19" spans="1:30" ht="15" customHeight="1" x14ac:dyDescent="0.2">
      <c r="A19" s="49"/>
      <c r="B19" s="305">
        <v>2015</v>
      </c>
      <c r="C19" s="305"/>
      <c r="D19" s="305">
        <v>2017</v>
      </c>
      <c r="E19" s="305"/>
      <c r="F19" s="305">
        <v>2019</v>
      </c>
      <c r="G19" s="305"/>
      <c r="H19" s="49"/>
      <c r="I19" s="49"/>
      <c r="J19" s="49"/>
      <c r="K19" s="49"/>
      <c r="L19" s="49"/>
      <c r="M19" s="49"/>
      <c r="N19" s="49"/>
      <c r="O19" s="49"/>
      <c r="P19" s="49"/>
      <c r="Q19" s="49"/>
      <c r="R19" s="49"/>
      <c r="S19" s="49"/>
      <c r="T19" s="49"/>
      <c r="U19" s="49"/>
      <c r="V19" s="49"/>
      <c r="W19" s="49"/>
      <c r="X19" s="49"/>
      <c r="Y19" s="49"/>
      <c r="Z19" s="49"/>
      <c r="AA19" s="49"/>
      <c r="AB19" s="49"/>
      <c r="AC19" s="49"/>
      <c r="AD19" s="49"/>
    </row>
    <row r="20" spans="1:30" ht="15" x14ac:dyDescent="0.2">
      <c r="A20" s="49"/>
      <c r="B20" s="144" t="s">
        <v>57</v>
      </c>
      <c r="C20" s="144" t="s">
        <v>58</v>
      </c>
      <c r="D20" s="144" t="s">
        <v>57</v>
      </c>
      <c r="E20" s="144" t="s">
        <v>58</v>
      </c>
      <c r="F20" s="144" t="s">
        <v>57</v>
      </c>
      <c r="G20" s="144" t="s">
        <v>58</v>
      </c>
      <c r="H20" s="49"/>
      <c r="I20" s="49"/>
      <c r="J20" s="49"/>
      <c r="K20" s="49"/>
      <c r="L20" s="49"/>
      <c r="M20" s="49"/>
      <c r="N20" s="49"/>
      <c r="O20" s="49"/>
      <c r="P20" s="49"/>
      <c r="Q20" s="49"/>
      <c r="R20" s="49"/>
      <c r="S20" s="49"/>
      <c r="T20" s="49"/>
      <c r="U20" s="49"/>
      <c r="V20" s="49"/>
      <c r="W20" s="49"/>
      <c r="X20" s="49"/>
      <c r="Y20" s="49"/>
      <c r="Z20" s="49"/>
      <c r="AA20" s="49"/>
      <c r="AB20" s="49"/>
      <c r="AC20" s="49"/>
      <c r="AD20" s="49"/>
    </row>
    <row r="21" spans="1:30" ht="15" x14ac:dyDescent="0.2">
      <c r="A21" s="130" t="s">
        <v>191</v>
      </c>
      <c r="B21" s="131">
        <v>44.069631000000001</v>
      </c>
      <c r="C21" s="131">
        <v>41.307285999999998</v>
      </c>
      <c r="D21" s="131">
        <v>44.381729</v>
      </c>
      <c r="E21" s="131">
        <v>41.593201000000001</v>
      </c>
      <c r="F21" s="131">
        <v>44.679800999999998</v>
      </c>
      <c r="G21" s="131">
        <v>41.863978000000003</v>
      </c>
      <c r="H21" s="49"/>
      <c r="I21" s="49"/>
      <c r="J21" s="49"/>
      <c r="K21" s="49"/>
      <c r="L21" s="49"/>
      <c r="M21" s="49"/>
      <c r="N21" s="49"/>
      <c r="O21" s="49"/>
      <c r="P21" s="49"/>
      <c r="Q21" s="49"/>
      <c r="R21" s="49"/>
      <c r="S21" s="49"/>
      <c r="T21" s="49"/>
      <c r="U21" s="49"/>
      <c r="V21" s="49"/>
      <c r="W21" s="49"/>
      <c r="X21" s="49"/>
      <c r="Y21" s="49"/>
      <c r="Z21" s="49"/>
      <c r="AA21" s="49"/>
      <c r="AB21" s="49"/>
      <c r="AC21" s="49"/>
      <c r="AD21" s="49"/>
    </row>
    <row r="22" spans="1:30" ht="15" x14ac:dyDescent="0.2">
      <c r="A22" s="132" t="s">
        <v>193</v>
      </c>
      <c r="B22" s="51">
        <v>157.855295888245</v>
      </c>
      <c r="C22" s="51">
        <v>116.60323661654</v>
      </c>
      <c r="D22" s="51">
        <v>163.440750993775</v>
      </c>
      <c r="E22" s="51">
        <v>120.94763092269299</v>
      </c>
      <c r="F22" s="51">
        <v>166.37197003220001</v>
      </c>
      <c r="G22" s="51">
        <v>123.03180127412701</v>
      </c>
      <c r="H22" s="49"/>
      <c r="I22" s="49"/>
      <c r="J22" s="49"/>
      <c r="K22" s="49"/>
      <c r="L22" s="49"/>
      <c r="M22" s="49"/>
      <c r="N22" s="49"/>
      <c r="O22" s="49"/>
      <c r="P22" s="49"/>
      <c r="Q22" s="49"/>
      <c r="R22" s="49"/>
      <c r="S22" s="49"/>
      <c r="T22" s="49"/>
      <c r="U22" s="49"/>
      <c r="V22" s="49"/>
      <c r="W22" s="49"/>
      <c r="X22" s="49"/>
      <c r="Y22" s="49"/>
      <c r="Z22" s="49"/>
      <c r="AA22" s="49"/>
      <c r="AB22" s="49"/>
      <c r="AC22" s="49"/>
      <c r="AD22" s="49"/>
    </row>
    <row r="23" spans="1:30" ht="15" x14ac:dyDescent="0.2">
      <c r="A23" s="132" t="s">
        <v>195</v>
      </c>
      <c r="B23" s="51">
        <v>61.4</v>
      </c>
      <c r="C23" s="51">
        <v>65.2</v>
      </c>
      <c r="D23" s="51">
        <v>60.8</v>
      </c>
      <c r="E23" s="51">
        <v>64.400000000000006</v>
      </c>
      <c r="F23" s="51">
        <v>62.3</v>
      </c>
      <c r="G23" s="51">
        <v>64.599999999999994</v>
      </c>
      <c r="H23" s="49"/>
      <c r="I23" s="49"/>
      <c r="J23" s="49"/>
      <c r="K23" s="49"/>
      <c r="L23" s="49"/>
      <c r="M23" s="49"/>
      <c r="N23" s="49"/>
      <c r="O23" s="49"/>
      <c r="P23" s="49"/>
      <c r="Q23" s="49"/>
      <c r="R23" s="49"/>
      <c r="S23" s="49"/>
      <c r="T23" s="49"/>
      <c r="U23" s="49"/>
      <c r="V23" s="49"/>
      <c r="W23" s="49"/>
      <c r="X23" s="49"/>
      <c r="Y23" s="49"/>
      <c r="Z23" s="49"/>
      <c r="AA23" s="49"/>
      <c r="AB23" s="49"/>
      <c r="AC23" s="49"/>
      <c r="AD23" s="49"/>
    </row>
    <row r="24" spans="1:30" ht="15" x14ac:dyDescent="0.2">
      <c r="A24" s="133" t="s">
        <v>197</v>
      </c>
      <c r="B24" s="51">
        <v>52.991469156864</v>
      </c>
      <c r="C24" s="51">
        <v>46.085355464563001</v>
      </c>
      <c r="D24" s="51">
        <v>55.127904682557997</v>
      </c>
      <c r="E24" s="51">
        <v>47.898601806881999</v>
      </c>
      <c r="F24" s="51">
        <v>57.639686836621003</v>
      </c>
      <c r="G24" s="51">
        <v>49.958341605922001</v>
      </c>
      <c r="H24" s="49"/>
      <c r="I24" s="49"/>
      <c r="J24" s="49"/>
      <c r="K24" s="49"/>
      <c r="L24" s="49"/>
      <c r="M24" s="49"/>
      <c r="N24" s="49"/>
      <c r="O24" s="49"/>
      <c r="P24" s="49"/>
      <c r="Q24" s="49"/>
      <c r="R24" s="49"/>
      <c r="S24" s="49"/>
      <c r="T24" s="49"/>
      <c r="U24" s="49"/>
      <c r="V24" s="49"/>
      <c r="W24" s="49"/>
      <c r="X24" s="49"/>
      <c r="Y24" s="49"/>
      <c r="Z24" s="49"/>
      <c r="AA24" s="49"/>
      <c r="AB24" s="49"/>
      <c r="AC24" s="49"/>
      <c r="AD24" s="49"/>
    </row>
    <row r="25" spans="1:30" ht="15.75" customHeight="1" x14ac:dyDescent="0.2">
      <c r="A25" s="134" t="s">
        <v>198</v>
      </c>
      <c r="B25" s="51">
        <v>20.847124449772998</v>
      </c>
      <c r="C25" s="51">
        <v>22.238461749852</v>
      </c>
      <c r="D25" s="51">
        <v>21.075819204268999</v>
      </c>
      <c r="E25" s="51">
        <v>22.466450717259999</v>
      </c>
      <c r="F25" s="51">
        <v>21.298845466761001</v>
      </c>
      <c r="G25" s="51">
        <v>22.663540218963</v>
      </c>
      <c r="H25" s="49"/>
      <c r="I25" s="49"/>
      <c r="J25" s="49"/>
      <c r="K25" s="49"/>
      <c r="L25" s="49"/>
      <c r="M25" s="49"/>
      <c r="N25" s="49"/>
      <c r="O25" s="49"/>
      <c r="P25" s="49"/>
      <c r="Q25" s="49"/>
      <c r="R25" s="49"/>
      <c r="S25" s="49"/>
      <c r="T25" s="49"/>
      <c r="U25" s="49"/>
      <c r="V25" s="49"/>
      <c r="W25" s="49"/>
      <c r="X25" s="49"/>
      <c r="Y25" s="49"/>
      <c r="Z25" s="49"/>
      <c r="AA25" s="49"/>
      <c r="AB25" s="49"/>
      <c r="AC25" s="49"/>
      <c r="AD25" s="49"/>
    </row>
    <row r="26" spans="1:30" ht="15" x14ac:dyDescent="0.2">
      <c r="A26" s="134" t="s">
        <v>199</v>
      </c>
      <c r="B26" s="51">
        <v>32.144344707089999</v>
      </c>
      <c r="C26" s="51">
        <v>23.846893714709999</v>
      </c>
      <c r="D26" s="51">
        <v>34.052085478287999</v>
      </c>
      <c r="E26" s="51">
        <v>25.432151089621001</v>
      </c>
      <c r="F26" s="51">
        <v>36.340841369859</v>
      </c>
      <c r="G26" s="51">
        <v>27.294801386958</v>
      </c>
      <c r="H26" s="49"/>
      <c r="I26" s="49"/>
      <c r="J26" s="49"/>
      <c r="K26" s="49"/>
      <c r="L26" s="49"/>
      <c r="M26" s="49"/>
      <c r="N26" s="49"/>
      <c r="O26" s="49"/>
      <c r="P26" s="49"/>
      <c r="Q26" s="49"/>
      <c r="R26" s="49"/>
      <c r="S26" s="49"/>
      <c r="T26" s="49"/>
      <c r="U26" s="49"/>
      <c r="V26" s="49"/>
      <c r="W26" s="49"/>
      <c r="X26" s="49"/>
      <c r="Y26" s="49"/>
      <c r="Z26" s="49"/>
      <c r="AA26" s="49"/>
      <c r="AB26" s="49"/>
      <c r="AC26" s="49"/>
      <c r="AD26" s="49"/>
    </row>
    <row r="27" spans="1:30" ht="15" x14ac:dyDescent="0.2">
      <c r="A27" s="49"/>
      <c r="B27" s="49"/>
      <c r="C27" s="49"/>
      <c r="D27" s="49"/>
      <c r="E27" s="49"/>
      <c r="F27" s="49"/>
      <c r="G27" s="49"/>
      <c r="H27" s="49"/>
      <c r="I27" s="49"/>
      <c r="J27" s="49"/>
      <c r="K27" s="49"/>
      <c r="L27" s="49"/>
      <c r="M27" s="49"/>
      <c r="N27" s="49"/>
      <c r="O27" s="49"/>
      <c r="P27" s="49"/>
      <c r="Q27" s="49"/>
      <c r="R27" s="49"/>
      <c r="S27" s="49"/>
      <c r="T27" s="49"/>
      <c r="U27" s="49"/>
      <c r="V27" s="49"/>
      <c r="W27" s="49"/>
      <c r="X27" s="49"/>
      <c r="Y27" s="49"/>
      <c r="Z27" s="49"/>
      <c r="AA27" s="49"/>
      <c r="AB27" s="49"/>
      <c r="AC27" s="49"/>
      <c r="AD27" s="49"/>
    </row>
    <row r="28" spans="1:30" ht="15" x14ac:dyDescent="0.2">
      <c r="A28" s="49"/>
      <c r="B28" s="141"/>
      <c r="C28" s="141"/>
      <c r="D28" s="141"/>
      <c r="E28" s="141"/>
      <c r="F28" s="141"/>
      <c r="G28" s="141"/>
      <c r="H28" s="49"/>
      <c r="I28" s="49"/>
      <c r="J28" s="49"/>
      <c r="K28" s="49"/>
      <c r="L28" s="49"/>
      <c r="M28" s="49"/>
      <c r="N28" s="49"/>
      <c r="O28" s="49"/>
      <c r="P28" s="49"/>
      <c r="Q28" s="49"/>
      <c r="R28" s="49"/>
      <c r="S28" s="49"/>
      <c r="T28" s="49"/>
      <c r="U28" s="49"/>
      <c r="V28" s="49"/>
      <c r="W28" s="49"/>
      <c r="X28" s="49"/>
      <c r="Y28" s="49"/>
      <c r="Z28" s="49"/>
      <c r="AA28" s="49"/>
      <c r="AB28" s="49"/>
      <c r="AC28" s="49"/>
      <c r="AD28" s="49"/>
    </row>
    <row r="29" spans="1:30" ht="15" x14ac:dyDescent="0.2">
      <c r="A29" s="10" t="s">
        <v>237</v>
      </c>
      <c r="B29" s="141"/>
      <c r="C29" s="141"/>
      <c r="D29" s="141"/>
      <c r="E29" s="141"/>
      <c r="F29" s="141"/>
      <c r="G29" s="141"/>
      <c r="H29" s="49"/>
      <c r="I29" s="49"/>
      <c r="J29" s="49"/>
      <c r="K29" s="49"/>
      <c r="L29" s="49"/>
      <c r="M29" s="49"/>
      <c r="N29" s="49"/>
      <c r="O29" s="49"/>
      <c r="P29" s="49"/>
      <c r="Q29" s="49"/>
      <c r="R29" s="49"/>
      <c r="S29" s="49"/>
      <c r="T29" s="49"/>
      <c r="U29" s="49"/>
      <c r="V29" s="49"/>
      <c r="W29" s="49"/>
      <c r="X29" s="49"/>
      <c r="Y29" s="49"/>
      <c r="Z29" s="49"/>
      <c r="AA29" s="49"/>
      <c r="AB29" s="49"/>
      <c r="AC29" s="49"/>
      <c r="AD29" s="49"/>
    </row>
    <row r="30" spans="1:30" ht="15" x14ac:dyDescent="0.2">
      <c r="A30" s="49"/>
      <c r="B30" s="141"/>
      <c r="C30" s="141"/>
      <c r="D30" s="141"/>
      <c r="E30" s="141"/>
      <c r="F30" s="141"/>
      <c r="G30" s="141"/>
      <c r="H30" s="49"/>
      <c r="I30" s="49"/>
      <c r="J30" s="49"/>
      <c r="K30" s="49"/>
      <c r="L30" s="49"/>
      <c r="M30" s="49"/>
      <c r="N30" s="49"/>
      <c r="O30" s="49"/>
      <c r="P30" s="49"/>
      <c r="Q30" s="49"/>
      <c r="R30" s="49"/>
      <c r="S30" s="49"/>
      <c r="T30" s="49"/>
      <c r="U30" s="49"/>
      <c r="V30" s="49"/>
      <c r="W30" s="49"/>
      <c r="X30" s="49"/>
      <c r="Y30" s="49"/>
      <c r="Z30" s="49"/>
      <c r="AA30" s="49"/>
      <c r="AB30" s="49"/>
      <c r="AC30" s="49"/>
      <c r="AD30" s="49"/>
    </row>
    <row r="31" spans="1:30" ht="15" x14ac:dyDescent="0.2">
      <c r="A31" s="49"/>
      <c r="B31" s="141"/>
      <c r="C31" s="141"/>
      <c r="D31" s="141"/>
      <c r="E31" s="141"/>
      <c r="F31" s="141"/>
      <c r="G31" s="141"/>
      <c r="H31" s="49"/>
      <c r="I31" s="49"/>
      <c r="J31" s="49"/>
      <c r="K31" s="49"/>
      <c r="L31" s="49"/>
      <c r="M31" s="49"/>
      <c r="N31" s="49"/>
      <c r="O31" s="49"/>
      <c r="P31" s="49"/>
      <c r="Q31" s="49"/>
      <c r="R31" s="49"/>
      <c r="S31" s="49"/>
      <c r="T31" s="49"/>
      <c r="U31" s="49"/>
      <c r="V31" s="49"/>
      <c r="W31" s="49"/>
      <c r="X31" s="49"/>
      <c r="Y31" s="49"/>
      <c r="Z31" s="49"/>
      <c r="AA31" s="49"/>
      <c r="AB31" s="49"/>
      <c r="AC31" s="49"/>
      <c r="AD31" s="49"/>
    </row>
    <row r="32" spans="1:30" ht="15" x14ac:dyDescent="0.2">
      <c r="B32" s="141"/>
      <c r="C32" s="141"/>
      <c r="D32" s="141"/>
      <c r="E32" s="141"/>
      <c r="F32" s="141"/>
      <c r="G32" s="141"/>
      <c r="H32" s="49"/>
      <c r="I32" s="49"/>
      <c r="J32" s="49"/>
      <c r="K32" s="49"/>
      <c r="L32" s="49"/>
      <c r="M32" s="49"/>
      <c r="N32" s="49"/>
      <c r="O32" s="49"/>
      <c r="P32" s="49"/>
      <c r="Q32" s="49"/>
      <c r="R32" s="49"/>
      <c r="S32" s="49"/>
      <c r="T32" s="49"/>
      <c r="U32" s="49"/>
      <c r="V32" s="49"/>
      <c r="W32" s="49"/>
      <c r="X32" s="49"/>
      <c r="Y32" s="49"/>
      <c r="Z32" s="49"/>
      <c r="AA32" s="49"/>
      <c r="AB32" s="49"/>
      <c r="AC32" s="49"/>
      <c r="AD32" s="49"/>
    </row>
    <row r="33" spans="1:30" ht="15" x14ac:dyDescent="0.2">
      <c r="A33" s="49"/>
      <c r="B33" s="141"/>
      <c r="C33" s="141"/>
      <c r="D33" s="141"/>
      <c r="E33" s="141"/>
      <c r="F33" s="141"/>
      <c r="G33" s="141"/>
      <c r="H33" s="49"/>
      <c r="I33" s="49"/>
      <c r="J33" s="49"/>
      <c r="K33" s="49"/>
      <c r="L33" s="49"/>
      <c r="M33" s="49"/>
      <c r="N33" s="49"/>
      <c r="O33" s="49"/>
      <c r="P33" s="49"/>
      <c r="Q33" s="49"/>
      <c r="R33" s="49"/>
      <c r="S33" s="49"/>
      <c r="T33" s="49"/>
      <c r="U33" s="49"/>
      <c r="V33" s="49"/>
      <c r="W33" s="49"/>
      <c r="X33" s="49"/>
      <c r="Y33" s="49"/>
      <c r="Z33" s="49"/>
      <c r="AA33" s="49"/>
      <c r="AB33" s="49"/>
      <c r="AC33" s="49"/>
      <c r="AD33" s="49"/>
    </row>
    <row r="34" spans="1:30" ht="15" x14ac:dyDescent="0.2">
      <c r="A34" s="49"/>
      <c r="B34" s="141"/>
      <c r="C34" s="141"/>
      <c r="D34" s="141"/>
      <c r="E34" s="141"/>
      <c r="F34" s="141"/>
      <c r="G34" s="141"/>
      <c r="H34" s="49"/>
      <c r="I34" s="49"/>
      <c r="J34" s="49"/>
      <c r="K34" s="49"/>
      <c r="L34" s="49"/>
      <c r="M34" s="49"/>
      <c r="N34" s="49"/>
      <c r="O34" s="49"/>
      <c r="P34" s="49"/>
      <c r="Q34" s="49"/>
      <c r="R34" s="49"/>
      <c r="S34" s="49"/>
      <c r="T34" s="49"/>
      <c r="U34" s="49"/>
      <c r="V34" s="49"/>
      <c r="W34" s="49"/>
      <c r="X34" s="49"/>
      <c r="Y34" s="49"/>
      <c r="Z34" s="49"/>
      <c r="AA34" s="49"/>
      <c r="AB34" s="49"/>
      <c r="AC34" s="49"/>
      <c r="AD34" s="49"/>
    </row>
    <row r="35" spans="1:30" ht="15" x14ac:dyDescent="0.2">
      <c r="A35" s="49"/>
      <c r="B35" s="49"/>
      <c r="C35" s="49"/>
      <c r="D35" s="49"/>
      <c r="E35" s="49"/>
      <c r="F35" s="49"/>
      <c r="G35" s="49"/>
      <c r="H35" s="49"/>
      <c r="I35" s="49"/>
      <c r="J35" s="49"/>
      <c r="K35" s="49"/>
      <c r="L35" s="49"/>
      <c r="M35" s="49"/>
      <c r="N35" s="49"/>
      <c r="O35" s="49"/>
      <c r="P35" s="49"/>
      <c r="Q35" s="49"/>
      <c r="R35" s="49"/>
      <c r="S35" s="49"/>
      <c r="T35" s="49"/>
      <c r="U35" s="49"/>
      <c r="V35" s="49"/>
      <c r="W35" s="49"/>
      <c r="X35" s="49"/>
      <c r="Y35" s="49"/>
      <c r="Z35" s="49"/>
      <c r="AA35" s="49"/>
      <c r="AB35" s="49"/>
      <c r="AC35" s="49"/>
      <c r="AD35" s="49"/>
    </row>
    <row r="36" spans="1:30" ht="15" x14ac:dyDescent="0.2">
      <c r="A36" s="49"/>
      <c r="B36" s="49"/>
      <c r="C36" s="49"/>
      <c r="D36" s="49"/>
      <c r="E36" s="49"/>
      <c r="F36" s="49"/>
      <c r="G36" s="49"/>
      <c r="H36" s="49"/>
      <c r="I36" s="49"/>
      <c r="J36" s="49"/>
      <c r="K36" s="49"/>
      <c r="L36" s="49"/>
      <c r="M36" s="49"/>
      <c r="N36" s="49"/>
      <c r="O36" s="49"/>
      <c r="P36" s="49"/>
      <c r="Q36" s="49"/>
      <c r="R36" s="49"/>
      <c r="S36" s="49"/>
      <c r="T36" s="49"/>
      <c r="U36" s="49"/>
      <c r="V36" s="49"/>
      <c r="W36" s="49"/>
      <c r="X36" s="49"/>
      <c r="Y36" s="49"/>
      <c r="Z36" s="49"/>
      <c r="AA36" s="49"/>
      <c r="AB36" s="49"/>
      <c r="AC36" s="49"/>
      <c r="AD36" s="49"/>
    </row>
    <row r="37" spans="1:30" ht="15" x14ac:dyDescent="0.2">
      <c r="A37" s="49"/>
      <c r="B37" s="49"/>
      <c r="C37" s="49"/>
      <c r="D37" s="49"/>
      <c r="E37" s="49"/>
      <c r="F37" s="49"/>
      <c r="G37" s="49"/>
      <c r="H37" s="49"/>
      <c r="I37" s="49"/>
      <c r="J37" s="49"/>
      <c r="K37" s="49"/>
      <c r="L37" s="49"/>
      <c r="M37" s="49"/>
      <c r="N37" s="49"/>
      <c r="O37" s="49"/>
      <c r="P37" s="49"/>
      <c r="Q37" s="49"/>
      <c r="R37" s="49"/>
      <c r="S37" s="49"/>
      <c r="T37" s="49"/>
      <c r="U37" s="49"/>
      <c r="V37" s="49"/>
      <c r="W37" s="49"/>
      <c r="X37" s="49"/>
      <c r="Y37" s="49"/>
      <c r="Z37" s="49"/>
      <c r="AA37" s="49"/>
      <c r="AB37" s="49"/>
      <c r="AC37" s="49"/>
      <c r="AD37" s="49"/>
    </row>
    <row r="38" spans="1:30" ht="15" x14ac:dyDescent="0.2">
      <c r="A38" s="49"/>
      <c r="B38" s="49"/>
      <c r="C38" s="49"/>
      <c r="D38" s="49"/>
      <c r="E38" s="49"/>
      <c r="F38" s="49"/>
      <c r="G38" s="49"/>
      <c r="H38" s="49"/>
      <c r="I38" s="49"/>
      <c r="J38" s="49"/>
      <c r="K38" s="49"/>
      <c r="L38" s="49"/>
      <c r="M38" s="49"/>
      <c r="N38" s="49"/>
      <c r="O38" s="49"/>
      <c r="P38" s="49"/>
      <c r="Q38" s="49"/>
      <c r="R38" s="49"/>
      <c r="S38" s="49"/>
      <c r="T38" s="49"/>
      <c r="U38" s="49"/>
      <c r="V38" s="49"/>
      <c r="W38" s="49"/>
      <c r="X38" s="49"/>
      <c r="Y38" s="49"/>
      <c r="Z38" s="49"/>
      <c r="AA38" s="49"/>
      <c r="AB38" s="49"/>
      <c r="AC38" s="49"/>
      <c r="AD38" s="49"/>
    </row>
    <row r="39" spans="1:30" ht="15" x14ac:dyDescent="0.2">
      <c r="A39" s="49"/>
      <c r="B39" s="49"/>
      <c r="C39" s="49"/>
      <c r="D39" s="49"/>
      <c r="E39" s="49"/>
      <c r="F39" s="49"/>
      <c r="G39" s="49"/>
      <c r="H39" s="49"/>
      <c r="I39" s="49"/>
      <c r="J39" s="49"/>
      <c r="K39" s="49"/>
      <c r="L39" s="49"/>
      <c r="M39" s="49"/>
      <c r="N39" s="49"/>
      <c r="O39" s="49"/>
      <c r="P39" s="49"/>
      <c r="Q39" s="49"/>
      <c r="R39" s="49"/>
      <c r="S39" s="49"/>
      <c r="T39" s="49"/>
      <c r="U39" s="49"/>
      <c r="V39" s="49"/>
      <c r="W39" s="49"/>
      <c r="X39" s="49"/>
      <c r="Y39" s="49"/>
      <c r="Z39" s="49"/>
      <c r="AA39" s="49"/>
      <c r="AB39" s="49"/>
      <c r="AC39" s="49"/>
      <c r="AD39" s="49"/>
    </row>
    <row r="40" spans="1:30" ht="15" x14ac:dyDescent="0.2">
      <c r="A40" s="49"/>
      <c r="B40" s="49"/>
      <c r="C40" s="49"/>
      <c r="D40" s="49"/>
      <c r="E40" s="49"/>
      <c r="F40" s="49"/>
      <c r="G40" s="49"/>
      <c r="H40" s="49"/>
      <c r="I40" s="49"/>
      <c r="J40" s="49"/>
      <c r="K40" s="49"/>
      <c r="L40" s="49"/>
      <c r="M40" s="49"/>
      <c r="N40" s="49"/>
      <c r="O40" s="49"/>
      <c r="P40" s="49"/>
      <c r="Q40" s="49"/>
      <c r="R40" s="49"/>
      <c r="S40" s="49"/>
      <c r="T40" s="49"/>
      <c r="U40" s="49"/>
      <c r="V40" s="49"/>
      <c r="W40" s="49"/>
      <c r="X40" s="49"/>
      <c r="Y40" s="49"/>
      <c r="Z40" s="49"/>
      <c r="AA40" s="49"/>
      <c r="AB40" s="49"/>
      <c r="AC40" s="49"/>
      <c r="AD40" s="49"/>
    </row>
    <row r="41" spans="1:30" ht="15" x14ac:dyDescent="0.2">
      <c r="A41" s="49"/>
      <c r="B41" s="49"/>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row>
  </sheetData>
  <mergeCells count="6">
    <mergeCell ref="B5:C5"/>
    <mergeCell ref="D5:E5"/>
    <mergeCell ref="F5:G5"/>
    <mergeCell ref="B19:C19"/>
    <mergeCell ref="D19:E19"/>
    <mergeCell ref="F19:G19"/>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4:W25"/>
  <sheetViews>
    <sheetView workbookViewId="0">
      <selection activeCell="H33" sqref="H33:H34"/>
    </sheetView>
  </sheetViews>
  <sheetFormatPr defaultRowHeight="12.75" x14ac:dyDescent="0.2"/>
  <cols>
    <col min="2" max="2" width="14.5703125" customWidth="1"/>
    <col min="3" max="3" width="9.85546875" customWidth="1"/>
    <col min="4" max="4" width="18.28515625" customWidth="1"/>
  </cols>
  <sheetData>
    <row r="4" spans="1:23" x14ac:dyDescent="0.2">
      <c r="E4" s="4" t="s">
        <v>238</v>
      </c>
      <c r="F4" s="4"/>
      <c r="G4" s="4"/>
      <c r="H4" s="4"/>
      <c r="I4" s="4"/>
      <c r="J4" s="4"/>
      <c r="K4" s="4"/>
      <c r="L4" s="4"/>
      <c r="M4" s="46"/>
      <c r="S4" s="4" t="s">
        <v>161</v>
      </c>
      <c r="T4" s="10"/>
      <c r="U4" s="10"/>
      <c r="V4" s="10"/>
      <c r="W4" s="10"/>
    </row>
    <row r="5" spans="1:23" x14ac:dyDescent="0.2">
      <c r="M5" s="46"/>
      <c r="P5" s="138" t="s">
        <v>10</v>
      </c>
    </row>
    <row r="6" spans="1:23" x14ac:dyDescent="0.2">
      <c r="A6">
        <v>2040</v>
      </c>
      <c r="M6" s="46"/>
    </row>
    <row r="7" spans="1:23" x14ac:dyDescent="0.2">
      <c r="A7" s="23" t="s">
        <v>14</v>
      </c>
      <c r="B7" s="23" t="s">
        <v>1</v>
      </c>
      <c r="C7" s="23" t="s">
        <v>254</v>
      </c>
      <c r="M7" s="46"/>
      <c r="O7" s="22" t="s">
        <v>74</v>
      </c>
      <c r="P7" s="22" t="s">
        <v>57</v>
      </c>
      <c r="Q7" s="23" t="s">
        <v>58</v>
      </c>
    </row>
    <row r="8" spans="1:23" x14ac:dyDescent="0.2">
      <c r="A8" s="145" t="s">
        <v>59</v>
      </c>
      <c r="B8" s="24">
        <v>-3.6034953058541026</v>
      </c>
      <c r="C8" s="10">
        <v>4.0528250881183121</v>
      </c>
      <c r="M8" s="46"/>
      <c r="O8" s="145" t="s">
        <v>59</v>
      </c>
      <c r="P8" s="37">
        <v>-3.6034953058541026</v>
      </c>
      <c r="Q8" s="37">
        <v>5.2407334287919696</v>
      </c>
    </row>
    <row r="9" spans="1:23" x14ac:dyDescent="0.2">
      <c r="A9" s="146" t="s">
        <v>29</v>
      </c>
      <c r="B9" s="25">
        <v>-3.7013258773140523</v>
      </c>
      <c r="C9" s="10">
        <v>4.1480102750620826</v>
      </c>
      <c r="M9" s="46"/>
      <c r="O9" s="146" t="s">
        <v>29</v>
      </c>
      <c r="P9" s="37">
        <v>-3.7013258773140523</v>
      </c>
      <c r="Q9" s="37">
        <v>5.0227088796138295</v>
      </c>
    </row>
    <row r="10" spans="1:23" x14ac:dyDescent="0.2">
      <c r="A10" s="147" t="s">
        <v>15</v>
      </c>
      <c r="B10" s="25">
        <v>-3.8200819805941664</v>
      </c>
      <c r="C10" s="10">
        <v>4.3263835801595709</v>
      </c>
      <c r="M10" s="46"/>
      <c r="O10" s="147" t="s">
        <v>15</v>
      </c>
      <c r="P10" s="37">
        <v>-3.8200819805941664</v>
      </c>
      <c r="Q10" s="37">
        <v>4.9246762585804937</v>
      </c>
    </row>
    <row r="11" spans="1:23" x14ac:dyDescent="0.2">
      <c r="A11" s="148" t="s">
        <v>16</v>
      </c>
      <c r="B11" s="25">
        <v>-3.976771175599346</v>
      </c>
      <c r="C11" s="10">
        <v>4.5029209222232245</v>
      </c>
      <c r="M11" s="46"/>
      <c r="O11" s="148" t="s">
        <v>16</v>
      </c>
      <c r="P11" s="37">
        <v>-3.976771175599346</v>
      </c>
      <c r="Q11" s="37">
        <v>4.8886304179236211</v>
      </c>
    </row>
    <row r="12" spans="1:23" x14ac:dyDescent="0.2">
      <c r="A12" s="148" t="s">
        <v>17</v>
      </c>
      <c r="B12" s="25">
        <v>-4.6650876052583934</v>
      </c>
      <c r="C12" s="10">
        <v>5.1344288967919711</v>
      </c>
      <c r="M12" s="46"/>
      <c r="O12" s="148" t="s">
        <v>17</v>
      </c>
      <c r="P12" s="37">
        <v>-4.6650876052583934</v>
      </c>
      <c r="Q12" s="37">
        <v>5.3307424568422697</v>
      </c>
    </row>
    <row r="13" spans="1:23" x14ac:dyDescent="0.2">
      <c r="A13" s="148" t="s">
        <v>18</v>
      </c>
      <c r="B13" s="25">
        <v>-5.842052304925069</v>
      </c>
      <c r="C13" s="10">
        <v>6.2407232428171904</v>
      </c>
      <c r="M13" s="46"/>
      <c r="O13" s="148" t="s">
        <v>18</v>
      </c>
      <c r="P13" s="37">
        <v>-5.842052304925069</v>
      </c>
      <c r="Q13" s="37">
        <v>6.2327330619991477</v>
      </c>
    </row>
    <row r="14" spans="1:23" x14ac:dyDescent="0.2">
      <c r="A14" s="148" t="s">
        <v>19</v>
      </c>
      <c r="B14" s="25">
        <v>-6.4994701833432771</v>
      </c>
      <c r="C14" s="10">
        <v>6.9620351333684702</v>
      </c>
      <c r="M14" s="46"/>
      <c r="O14" s="148" t="s">
        <v>19</v>
      </c>
      <c r="P14" s="37">
        <v>-6.4994701833432771</v>
      </c>
      <c r="Q14" s="37">
        <v>6.6799126333281347</v>
      </c>
    </row>
    <row r="15" spans="1:23" x14ac:dyDescent="0.2">
      <c r="A15" s="148" t="s">
        <v>20</v>
      </c>
      <c r="B15" s="25">
        <v>-6.4837686140767987</v>
      </c>
      <c r="C15" s="10">
        <v>7.00654140967141</v>
      </c>
      <c r="M15" s="46"/>
      <c r="O15" s="148" t="s">
        <v>20</v>
      </c>
      <c r="P15" s="37">
        <v>-6.4837686140767987</v>
      </c>
      <c r="Q15" s="37">
        <v>6.7707360862300963</v>
      </c>
    </row>
    <row r="16" spans="1:23" x14ac:dyDescent="0.2">
      <c r="A16" s="148" t="s">
        <v>21</v>
      </c>
      <c r="B16" s="25">
        <v>-6.1610701999649757</v>
      </c>
      <c r="C16" s="10">
        <v>6.686039242127122</v>
      </c>
      <c r="M16" s="46"/>
      <c r="O16" s="148" t="s">
        <v>21</v>
      </c>
      <c r="P16" s="37">
        <v>-6.1610701999649757</v>
      </c>
      <c r="Q16" s="37">
        <v>6.3542633481970894</v>
      </c>
    </row>
    <row r="17" spans="1:22" x14ac:dyDescent="0.2">
      <c r="A17" s="148" t="s">
        <v>22</v>
      </c>
      <c r="B17" s="25">
        <v>-6.5193568589737874</v>
      </c>
      <c r="C17" s="10">
        <v>7.0690907709620294</v>
      </c>
      <c r="M17" s="46"/>
      <c r="O17" s="148" t="s">
        <v>22</v>
      </c>
      <c r="P17" s="37">
        <v>-6.5193568589737874</v>
      </c>
      <c r="Q17" s="37">
        <v>6.7020529237399717</v>
      </c>
    </row>
    <row r="18" spans="1:22" x14ac:dyDescent="0.2">
      <c r="A18" s="148" t="s">
        <v>23</v>
      </c>
      <c r="B18" s="25">
        <v>-6.6906197222395365</v>
      </c>
      <c r="C18" s="10">
        <v>7.1523105436508123</v>
      </c>
      <c r="M18" s="46"/>
      <c r="O18" s="148" t="s">
        <v>23</v>
      </c>
      <c r="P18" s="37">
        <v>-6.6906197222395365</v>
      </c>
      <c r="Q18" s="37">
        <v>6.7538141476455733</v>
      </c>
    </row>
    <row r="19" spans="1:22" x14ac:dyDescent="0.2">
      <c r="A19" s="148" t="s">
        <v>24</v>
      </c>
      <c r="B19" s="25">
        <v>-7.0336500360631504</v>
      </c>
      <c r="C19" s="10">
        <v>7.469330712337829</v>
      </c>
      <c r="M19" s="46"/>
      <c r="O19" s="148" t="s">
        <v>24</v>
      </c>
      <c r="P19" s="37">
        <v>-7.0336500360631504</v>
      </c>
      <c r="Q19" s="37">
        <v>7.0534621652902389</v>
      </c>
    </row>
    <row r="20" spans="1:22" x14ac:dyDescent="0.2">
      <c r="A20" s="148" t="s">
        <v>25</v>
      </c>
      <c r="B20" s="25">
        <v>-7.0480159330857886</v>
      </c>
      <c r="C20" s="10">
        <v>7.2752567578475551</v>
      </c>
      <c r="M20" s="46"/>
      <c r="O20" s="148" t="s">
        <v>25</v>
      </c>
      <c r="P20" s="37">
        <v>-7.0480159330857886</v>
      </c>
      <c r="Q20" s="37">
        <v>6.9476170984576298</v>
      </c>
    </row>
    <row r="21" spans="1:22" x14ac:dyDescent="0.2">
      <c r="A21" s="148" t="s">
        <v>26</v>
      </c>
      <c r="B21" s="25">
        <v>-6.6921631657213068</v>
      </c>
      <c r="C21" s="10">
        <v>6.4637610968929486</v>
      </c>
      <c r="M21" s="46"/>
      <c r="O21" s="148" t="s">
        <v>26</v>
      </c>
      <c r="P21" s="37">
        <v>-6.6921631657213068</v>
      </c>
      <c r="Q21" s="37">
        <v>6.248207134180717</v>
      </c>
    </row>
    <row r="22" spans="1:22" x14ac:dyDescent="0.2">
      <c r="A22" s="148" t="s">
        <v>27</v>
      </c>
      <c r="B22" s="25">
        <v>-6.0345078344597498</v>
      </c>
      <c r="C22" s="10">
        <v>5.3526236070026165</v>
      </c>
      <c r="M22" s="46"/>
      <c r="O22" s="148" t="s">
        <v>27</v>
      </c>
      <c r="P22" s="37">
        <v>-6.0345078344597498</v>
      </c>
      <c r="Q22" s="37">
        <v>5.1391113056346436</v>
      </c>
    </row>
    <row r="23" spans="1:22" x14ac:dyDescent="0.2">
      <c r="A23" s="149" t="s">
        <v>28</v>
      </c>
      <c r="B23" s="26">
        <v>-15.228563202526498</v>
      </c>
      <c r="C23" s="10">
        <v>10.157718720966855</v>
      </c>
      <c r="E23" s="7" t="s">
        <v>239</v>
      </c>
      <c r="M23" s="46"/>
      <c r="O23" s="149" t="s">
        <v>28</v>
      </c>
      <c r="P23" s="37">
        <v>-15.228563202526498</v>
      </c>
      <c r="Q23" s="37">
        <v>9.7105986535445741</v>
      </c>
      <c r="S23" s="7" t="s">
        <v>115</v>
      </c>
      <c r="T23" s="10"/>
      <c r="U23" s="10"/>
      <c r="V23" s="10"/>
    </row>
    <row r="24" spans="1:22" x14ac:dyDescent="0.2">
      <c r="C24" s="19"/>
      <c r="M24" s="46"/>
    </row>
    <row r="25" spans="1:22" x14ac:dyDescent="0.2">
      <c r="M25" s="46"/>
    </row>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O73"/>
  <sheetViews>
    <sheetView topLeftCell="A39" workbookViewId="0">
      <selection activeCell="E62" sqref="E62"/>
    </sheetView>
  </sheetViews>
  <sheetFormatPr defaultRowHeight="12.75" x14ac:dyDescent="0.2"/>
  <cols>
    <col min="1" max="1" width="26.28515625" style="10" customWidth="1"/>
    <col min="2" max="5" width="9.140625" style="10"/>
    <col min="6" max="6" width="12.42578125" style="10" customWidth="1"/>
    <col min="7" max="16384" width="9.140625" style="10"/>
  </cols>
  <sheetData>
    <row r="1" spans="1:10" x14ac:dyDescent="0.2">
      <c r="J1" s="19"/>
    </row>
    <row r="2" spans="1:10" x14ac:dyDescent="0.2">
      <c r="A2" s="19"/>
    </row>
    <row r="3" spans="1:10" x14ac:dyDescent="0.2">
      <c r="A3" s="4"/>
      <c r="G3" s="4" t="s">
        <v>184</v>
      </c>
    </row>
    <row r="4" spans="1:10" x14ac:dyDescent="0.2">
      <c r="A4" s="4"/>
    </row>
    <row r="5" spans="1:10" x14ac:dyDescent="0.2">
      <c r="A5" s="4"/>
    </row>
    <row r="6" spans="1:10" x14ac:dyDescent="0.2">
      <c r="A6" s="4"/>
    </row>
    <row r="7" spans="1:10" x14ac:dyDescent="0.2">
      <c r="A7" s="4"/>
    </row>
    <row r="8" spans="1:10" x14ac:dyDescent="0.2">
      <c r="A8" s="19"/>
      <c r="B8" s="19"/>
      <c r="C8" s="19"/>
    </row>
    <row r="9" spans="1:10" x14ac:dyDescent="0.2">
      <c r="A9" s="4" t="s">
        <v>1</v>
      </c>
    </row>
    <row r="10" spans="1:10" ht="14.25" x14ac:dyDescent="0.2">
      <c r="A10" s="47"/>
      <c r="B10" s="270" t="s">
        <v>251</v>
      </c>
      <c r="C10" s="47">
        <v>2030</v>
      </c>
      <c r="D10" s="47">
        <v>2040</v>
      </c>
    </row>
    <row r="11" spans="1:10" x14ac:dyDescent="0.2">
      <c r="A11" s="94" t="s">
        <v>110</v>
      </c>
      <c r="B11" s="100">
        <v>14</v>
      </c>
      <c r="C11" s="100">
        <v>11.719647233398272</v>
      </c>
      <c r="D11" s="100">
        <v>11.124909767865962</v>
      </c>
      <c r="F11" s="4" t="s">
        <v>1</v>
      </c>
    </row>
    <row r="12" spans="1:10" x14ac:dyDescent="0.2">
      <c r="A12" s="95" t="s">
        <v>49</v>
      </c>
      <c r="B12" s="101">
        <v>63</v>
      </c>
      <c r="C12" s="101">
        <v>61.267633832585012</v>
      </c>
      <c r="D12" s="101">
        <v>60.919898797538089</v>
      </c>
      <c r="E12" s="19"/>
    </row>
    <row r="13" spans="1:10" x14ac:dyDescent="0.2">
      <c r="A13" s="96" t="s">
        <v>112</v>
      </c>
      <c r="B13" s="112">
        <v>23</v>
      </c>
      <c r="C13" s="112">
        <v>27.012689917878525</v>
      </c>
      <c r="D13" s="112">
        <v>27.95525079784203</v>
      </c>
    </row>
    <row r="26" spans="1:15" x14ac:dyDescent="0.2">
      <c r="A26" s="19"/>
      <c r="C26" s="19"/>
    </row>
    <row r="27" spans="1:15" x14ac:dyDescent="0.2">
      <c r="A27" s="4" t="s">
        <v>0</v>
      </c>
    </row>
    <row r="28" spans="1:15" ht="14.25" x14ac:dyDescent="0.2">
      <c r="A28" s="122"/>
      <c r="B28" s="122" t="s">
        <v>251</v>
      </c>
      <c r="C28" s="122">
        <v>2030</v>
      </c>
      <c r="D28" s="122">
        <v>2040</v>
      </c>
    </row>
    <row r="29" spans="1:15" x14ac:dyDescent="0.2">
      <c r="A29" s="271" t="s">
        <v>110</v>
      </c>
      <c r="B29" s="272">
        <v>15</v>
      </c>
      <c r="C29" s="272">
        <v>13.296958412533307</v>
      </c>
      <c r="D29" s="272">
        <v>12.527218943339966</v>
      </c>
    </row>
    <row r="30" spans="1:15" x14ac:dyDescent="0.2">
      <c r="A30" s="273" t="s">
        <v>140</v>
      </c>
      <c r="B30" s="274">
        <v>66</v>
      </c>
      <c r="C30" s="274">
        <v>65.664906530149665</v>
      </c>
      <c r="D30" s="274">
        <v>65.498677631797605</v>
      </c>
      <c r="I30" s="19"/>
      <c r="J30" s="19"/>
      <c r="K30" s="19"/>
      <c r="L30" s="19"/>
      <c r="M30" s="19"/>
      <c r="N30" s="19"/>
      <c r="O30" s="19"/>
    </row>
    <row r="31" spans="1:15" x14ac:dyDescent="0.2">
      <c r="A31" s="275" t="s">
        <v>112</v>
      </c>
      <c r="B31" s="276">
        <v>19</v>
      </c>
      <c r="C31" s="276">
        <v>21.038104210199663</v>
      </c>
      <c r="D31" s="276">
        <v>21.97410342486242</v>
      </c>
    </row>
    <row r="33" spans="1:15" ht="14.25" x14ac:dyDescent="0.2">
      <c r="A33" s="10" t="s">
        <v>252</v>
      </c>
    </row>
    <row r="34" spans="1:15" x14ac:dyDescent="0.2">
      <c r="A34" s="10" t="s">
        <v>211</v>
      </c>
      <c r="F34" s="4" t="s">
        <v>0</v>
      </c>
    </row>
    <row r="39" spans="1:15" x14ac:dyDescent="0.2">
      <c r="A39" s="80"/>
      <c r="B39" s="80"/>
      <c r="C39" s="80"/>
      <c r="D39" s="80"/>
      <c r="E39" s="80"/>
      <c r="F39" s="80"/>
      <c r="G39" s="80"/>
      <c r="H39" s="80"/>
      <c r="I39" s="80"/>
      <c r="J39" s="80"/>
      <c r="K39" s="80"/>
      <c r="L39" s="80"/>
      <c r="M39" s="80"/>
      <c r="N39" s="80"/>
      <c r="O39" s="80"/>
    </row>
    <row r="40" spans="1:15" x14ac:dyDescent="0.2">
      <c r="E40" s="19"/>
    </row>
    <row r="42" spans="1:15" x14ac:dyDescent="0.2">
      <c r="G42" s="4" t="s">
        <v>146</v>
      </c>
    </row>
    <row r="46" spans="1:15" x14ac:dyDescent="0.2">
      <c r="A46" s="10" t="s">
        <v>57</v>
      </c>
    </row>
    <row r="47" spans="1:15" ht="14.25" x14ac:dyDescent="0.2">
      <c r="A47" s="47"/>
      <c r="B47" s="270" t="s">
        <v>251</v>
      </c>
      <c r="C47" s="47">
        <v>2030</v>
      </c>
      <c r="D47" s="47">
        <v>2040</v>
      </c>
    </row>
    <row r="48" spans="1:15" x14ac:dyDescent="0.2">
      <c r="A48" s="94" t="s">
        <v>288</v>
      </c>
      <c r="B48" s="100">
        <v>14</v>
      </c>
      <c r="C48" s="100">
        <v>11.719647233398272</v>
      </c>
      <c r="D48" s="100">
        <v>11.124909767865962</v>
      </c>
    </row>
    <row r="49" spans="1:6" x14ac:dyDescent="0.2">
      <c r="A49" s="95" t="s">
        <v>111</v>
      </c>
      <c r="B49" s="101">
        <v>63</v>
      </c>
      <c r="C49" s="101">
        <v>61.267633832585012</v>
      </c>
      <c r="D49" s="101">
        <v>60.919898797538089</v>
      </c>
    </row>
    <row r="50" spans="1:6" x14ac:dyDescent="0.2">
      <c r="A50" s="96" t="s">
        <v>112</v>
      </c>
      <c r="B50" s="112">
        <v>23</v>
      </c>
      <c r="C50" s="112">
        <v>27.012689917878525</v>
      </c>
      <c r="D50" s="112">
        <v>27.95525079784203</v>
      </c>
    </row>
    <row r="51" spans="1:6" x14ac:dyDescent="0.2">
      <c r="A51" s="19"/>
      <c r="C51" s="19"/>
    </row>
    <row r="52" spans="1:6" x14ac:dyDescent="0.2">
      <c r="A52" s="19"/>
      <c r="C52" s="19"/>
      <c r="F52" s="10" t="s">
        <v>57</v>
      </c>
    </row>
    <row r="53" spans="1:6" x14ac:dyDescent="0.2">
      <c r="A53" s="19"/>
      <c r="C53" s="19"/>
    </row>
    <row r="64" spans="1:6" x14ac:dyDescent="0.2">
      <c r="A64" s="10" t="s">
        <v>58</v>
      </c>
    </row>
    <row r="65" spans="1:15" ht="14.25" x14ac:dyDescent="0.2">
      <c r="A65" s="165"/>
      <c r="B65" s="277" t="s">
        <v>251</v>
      </c>
      <c r="C65" s="277">
        <v>2030</v>
      </c>
      <c r="D65" s="277">
        <v>2040</v>
      </c>
    </row>
    <row r="66" spans="1:15" x14ac:dyDescent="0.2">
      <c r="A66" s="94" t="s">
        <v>288</v>
      </c>
      <c r="B66" s="272">
        <v>15</v>
      </c>
      <c r="C66" s="272">
        <v>13.296958412533307</v>
      </c>
      <c r="D66" s="272">
        <v>12.527218943339966</v>
      </c>
    </row>
    <row r="67" spans="1:15" x14ac:dyDescent="0.2">
      <c r="A67" s="95" t="s">
        <v>111</v>
      </c>
      <c r="B67" s="274">
        <v>66</v>
      </c>
      <c r="C67" s="274">
        <v>65.664906530149665</v>
      </c>
      <c r="D67" s="274">
        <v>65.498677631797605</v>
      </c>
      <c r="I67" s="19"/>
      <c r="J67" s="19"/>
      <c r="K67" s="19"/>
      <c r="L67" s="19"/>
      <c r="M67" s="19"/>
      <c r="N67" s="19"/>
      <c r="O67" s="19"/>
    </row>
    <row r="68" spans="1:15" x14ac:dyDescent="0.2">
      <c r="A68" s="96" t="s">
        <v>112</v>
      </c>
      <c r="B68" s="276">
        <v>19</v>
      </c>
      <c r="C68" s="276">
        <v>21.038104210199663</v>
      </c>
      <c r="D68" s="276">
        <v>21.97410342486242</v>
      </c>
    </row>
    <row r="70" spans="1:15" x14ac:dyDescent="0.2">
      <c r="A70" s="19"/>
      <c r="C70" s="19"/>
    </row>
    <row r="71" spans="1:15" x14ac:dyDescent="0.2">
      <c r="A71" s="19"/>
      <c r="B71" s="19"/>
      <c r="C71" s="19"/>
      <c r="F71" s="10" t="s">
        <v>58</v>
      </c>
    </row>
    <row r="72" spans="1:15" ht="14.25" x14ac:dyDescent="0.2">
      <c r="A72" s="13" t="s">
        <v>255</v>
      </c>
      <c r="B72" s="19"/>
      <c r="C72" s="19"/>
    </row>
    <row r="73" spans="1:15" x14ac:dyDescent="0.2">
      <c r="A73" s="10" t="s">
        <v>185</v>
      </c>
      <c r="B73" s="19"/>
      <c r="C73" s="19"/>
    </row>
  </sheetData>
  <pageMargins left="0.7" right="0.7" top="0.75" bottom="0.75" header="0.3" footer="0.3"/>
  <pageSetup paperSize="9" orientation="portrait" verticalDpi="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7" tint="0.39997558519241921"/>
  </sheetPr>
  <dimension ref="A2:Q56"/>
  <sheetViews>
    <sheetView workbookViewId="0">
      <selection activeCell="R17" sqref="R17"/>
    </sheetView>
  </sheetViews>
  <sheetFormatPr defaultRowHeight="12.75" x14ac:dyDescent="0.2"/>
  <cols>
    <col min="2" max="2" width="11.42578125" customWidth="1"/>
    <col min="3" max="6" width="11.85546875" customWidth="1"/>
  </cols>
  <sheetData>
    <row r="2" spans="1:10" x14ac:dyDescent="0.2">
      <c r="A2" s="1"/>
      <c r="J2" s="10" t="s">
        <v>162</v>
      </c>
    </row>
    <row r="3" spans="1:10" x14ac:dyDescent="0.2">
      <c r="B3" s="10" t="s">
        <v>162</v>
      </c>
    </row>
    <row r="7" spans="1:10" ht="25.5" x14ac:dyDescent="0.2">
      <c r="C7" s="47" t="s">
        <v>2</v>
      </c>
      <c r="D7" s="106" t="s">
        <v>163</v>
      </c>
      <c r="E7" s="47" t="s">
        <v>164</v>
      </c>
      <c r="F7" s="106" t="s">
        <v>165</v>
      </c>
    </row>
    <row r="8" spans="1:10" x14ac:dyDescent="0.2">
      <c r="B8" s="107" t="s">
        <v>166</v>
      </c>
      <c r="C8" s="92">
        <f>7186862/1000</f>
        <v>7186.8620000000001</v>
      </c>
      <c r="D8" s="92">
        <f>2304628/1000</f>
        <v>2304.6280000000002</v>
      </c>
      <c r="E8" s="92">
        <f>666592/1000</f>
        <v>666.59199999999998</v>
      </c>
      <c r="F8" s="92">
        <f>4215642/1000</f>
        <v>4215.6419999999998</v>
      </c>
    </row>
    <row r="9" spans="1:10" x14ac:dyDescent="0.2">
      <c r="B9" s="107" t="s">
        <v>1</v>
      </c>
      <c r="C9" s="108">
        <f>3687686/1000</f>
        <v>3687.6860000000001</v>
      </c>
      <c r="D9" s="108">
        <f>971335/1000</f>
        <v>971.33500000000004</v>
      </c>
      <c r="E9" s="108">
        <f>300221/1000</f>
        <v>300.221</v>
      </c>
      <c r="F9" s="108">
        <f>2416130/1000</f>
        <v>2416.13</v>
      </c>
    </row>
    <row r="10" spans="1:10" x14ac:dyDescent="0.2">
      <c r="B10" s="107" t="s">
        <v>0</v>
      </c>
      <c r="C10" s="93">
        <f>3499176/1000</f>
        <v>3499.1759999999999</v>
      </c>
      <c r="D10" s="93">
        <f>1333293/1000</f>
        <v>1333.2929999999999</v>
      </c>
      <c r="E10" s="93">
        <f>366371/1000</f>
        <v>366.37099999999998</v>
      </c>
      <c r="F10" s="93">
        <f>1799512/1000</f>
        <v>1799.5119999999999</v>
      </c>
    </row>
    <row r="12" spans="1:10" x14ac:dyDescent="0.2">
      <c r="B12" s="10" t="s">
        <v>50</v>
      </c>
    </row>
    <row r="18" spans="2:6" hidden="1" x14ac:dyDescent="0.2"/>
    <row r="19" spans="2:6" hidden="1" x14ac:dyDescent="0.2"/>
    <row r="20" spans="2:6" hidden="1" x14ac:dyDescent="0.2"/>
    <row r="21" spans="2:6" hidden="1" x14ac:dyDescent="0.2">
      <c r="B21" s="109"/>
      <c r="C21" s="110"/>
      <c r="D21" s="110"/>
      <c r="E21" s="110"/>
      <c r="F21" s="110"/>
    </row>
    <row r="22" spans="2:6" hidden="1" x14ac:dyDescent="0.2">
      <c r="B22" s="4" t="s">
        <v>167</v>
      </c>
      <c r="C22" s="110"/>
      <c r="D22" s="110"/>
      <c r="E22" s="110"/>
      <c r="F22" s="110"/>
    </row>
    <row r="23" spans="2:6" hidden="1" x14ac:dyDescent="0.2"/>
    <row r="24" spans="2:6" ht="25.5" hidden="1" x14ac:dyDescent="0.2">
      <c r="C24" s="47" t="s">
        <v>2</v>
      </c>
      <c r="D24" s="106" t="s">
        <v>163</v>
      </c>
      <c r="E24" s="47" t="s">
        <v>164</v>
      </c>
      <c r="F24" s="106" t="s">
        <v>165</v>
      </c>
    </row>
    <row r="25" spans="2:6" hidden="1" x14ac:dyDescent="0.2">
      <c r="B25" s="107" t="s">
        <v>166</v>
      </c>
      <c r="C25" s="92"/>
      <c r="D25" s="92">
        <v>100</v>
      </c>
      <c r="E25" s="92">
        <v>100</v>
      </c>
      <c r="F25" s="92">
        <v>100</v>
      </c>
    </row>
    <row r="26" spans="2:6" hidden="1" x14ac:dyDescent="0.2">
      <c r="B26" s="107" t="s">
        <v>1</v>
      </c>
      <c r="C26" s="108"/>
      <c r="D26" s="111" t="e">
        <f>+#REF!/#REF!*D25</f>
        <v>#REF!</v>
      </c>
      <c r="E26" s="111" t="e">
        <f>+#REF!/#REF!*E25</f>
        <v>#REF!</v>
      </c>
      <c r="F26" s="111" t="e">
        <f>+#REF!/#REF!*F25</f>
        <v>#REF!</v>
      </c>
    </row>
    <row r="27" spans="2:6" hidden="1" x14ac:dyDescent="0.2">
      <c r="B27" s="107" t="s">
        <v>0</v>
      </c>
      <c r="C27" s="93"/>
      <c r="D27" s="112" t="e">
        <f>+#REF!/#REF!*D25</f>
        <v>#REF!</v>
      </c>
      <c r="E27" s="112" t="e">
        <f>+#REF!/#REF!*E25</f>
        <v>#REF!</v>
      </c>
      <c r="F27" s="112" t="e">
        <f>+#REF!/#REF!*F25</f>
        <v>#REF!</v>
      </c>
    </row>
    <row r="28" spans="2:6" hidden="1" x14ac:dyDescent="0.2"/>
    <row r="29" spans="2:6" hidden="1" x14ac:dyDescent="0.2"/>
    <row r="30" spans="2:6" hidden="1" x14ac:dyDescent="0.2"/>
    <row r="31" spans="2:6" hidden="1" x14ac:dyDescent="0.2"/>
    <row r="32" spans="2:6" hidden="1" x14ac:dyDescent="0.2"/>
    <row r="33" spans="1:17" hidden="1" x14ac:dyDescent="0.2"/>
    <row r="34" spans="1:17" hidden="1" x14ac:dyDescent="0.2"/>
    <row r="35" spans="1:17" hidden="1" x14ac:dyDescent="0.2"/>
    <row r="36" spans="1:17" x14ac:dyDescent="0.2">
      <c r="J36" s="10" t="s">
        <v>50</v>
      </c>
    </row>
    <row r="37" spans="1:17" x14ac:dyDescent="0.2">
      <c r="J37" s="10"/>
    </row>
    <row r="38" spans="1:17" x14ac:dyDescent="0.2">
      <c r="A38" s="46"/>
      <c r="B38" s="46"/>
      <c r="C38" s="46"/>
      <c r="D38" s="46"/>
      <c r="E38" s="46"/>
      <c r="F38" s="46"/>
      <c r="G38" s="46"/>
      <c r="H38" s="46"/>
      <c r="I38" s="46"/>
      <c r="J38" s="46"/>
      <c r="K38" s="46"/>
      <c r="L38" s="46"/>
      <c r="M38" s="46"/>
      <c r="N38" s="46"/>
      <c r="O38" s="46"/>
      <c r="P38" s="46"/>
      <c r="Q38" s="46"/>
    </row>
    <row r="40" spans="1:17" x14ac:dyDescent="0.2">
      <c r="J40" s="10" t="s">
        <v>168</v>
      </c>
    </row>
    <row r="41" spans="1:17" x14ac:dyDescent="0.2">
      <c r="B41" s="10" t="s">
        <v>168</v>
      </c>
    </row>
    <row r="44" spans="1:17" ht="25.5" x14ac:dyDescent="0.2">
      <c r="C44" s="106" t="s">
        <v>56</v>
      </c>
      <c r="D44" s="106" t="s">
        <v>169</v>
      </c>
      <c r="E44" s="47" t="s">
        <v>170</v>
      </c>
      <c r="F44" s="106" t="s">
        <v>171</v>
      </c>
    </row>
    <row r="45" spans="1:17" x14ac:dyDescent="0.2">
      <c r="B45" s="107" t="s">
        <v>56</v>
      </c>
      <c r="C45" s="92">
        <f>7186862/1000</f>
        <v>7186.8620000000001</v>
      </c>
      <c r="D45" s="92">
        <f>2304628/1000</f>
        <v>2304.6280000000002</v>
      </c>
      <c r="E45" s="92">
        <f>666592/1000</f>
        <v>666.59199999999998</v>
      </c>
      <c r="F45" s="92">
        <f>4215642/1000</f>
        <v>4215.6419999999998</v>
      </c>
    </row>
    <row r="46" spans="1:17" x14ac:dyDescent="0.2">
      <c r="B46" s="107" t="s">
        <v>57</v>
      </c>
      <c r="C46" s="108">
        <f>3687686/1000</f>
        <v>3687.6860000000001</v>
      </c>
      <c r="D46" s="108">
        <f>971335/1000</f>
        <v>971.33500000000004</v>
      </c>
      <c r="E46" s="108">
        <f>300221/1000</f>
        <v>300.221</v>
      </c>
      <c r="F46" s="108">
        <f>2416130/1000</f>
        <v>2416.13</v>
      </c>
    </row>
    <row r="47" spans="1:17" x14ac:dyDescent="0.2">
      <c r="B47" s="107" t="s">
        <v>58</v>
      </c>
      <c r="C47" s="93">
        <f>3499176/1000</f>
        <v>3499.1759999999999</v>
      </c>
      <c r="D47" s="93">
        <f>1333293/1000</f>
        <v>1333.2929999999999</v>
      </c>
      <c r="E47" s="93">
        <f>366371/1000</f>
        <v>366.37099999999998</v>
      </c>
      <c r="F47" s="93">
        <f>1799512/1000</f>
        <v>1799.5119999999999</v>
      </c>
    </row>
    <row r="49" spans="2:10" x14ac:dyDescent="0.2">
      <c r="B49" s="10" t="s">
        <v>100</v>
      </c>
    </row>
    <row r="56" spans="2:10" x14ac:dyDescent="0.2">
      <c r="J56" s="10" t="s">
        <v>100</v>
      </c>
    </row>
  </sheetData>
  <pageMargins left="0.7" right="0.7" top="0.75" bottom="0.75" header="0.3" footer="0.3"/>
  <pageSetup paperSize="9" orientation="portrait" verticalDpi="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K44"/>
  <sheetViews>
    <sheetView workbookViewId="0">
      <selection activeCell="B32" sqref="B32"/>
    </sheetView>
  </sheetViews>
  <sheetFormatPr defaultRowHeight="12.75" x14ac:dyDescent="0.2"/>
  <cols>
    <col min="1" max="16384" width="9.140625" style="10"/>
  </cols>
  <sheetData>
    <row r="1" spans="1:7" x14ac:dyDescent="0.2">
      <c r="A1" s="32" t="s">
        <v>253</v>
      </c>
      <c r="B1" s="164"/>
      <c r="C1" s="164"/>
      <c r="D1" s="164"/>
      <c r="E1" s="164"/>
      <c r="F1" s="164"/>
      <c r="G1" s="164"/>
    </row>
    <row r="2" spans="1:7" x14ac:dyDescent="0.2">
      <c r="A2" s="32" t="s">
        <v>244</v>
      </c>
      <c r="B2" s="269" t="s">
        <v>245</v>
      </c>
      <c r="C2" s="269"/>
      <c r="D2" s="269"/>
      <c r="E2" s="32"/>
      <c r="F2" s="32"/>
      <c r="G2" s="32"/>
    </row>
    <row r="3" spans="1:7" x14ac:dyDescent="0.2">
      <c r="A3" s="32" t="s">
        <v>244</v>
      </c>
      <c r="B3" s="32" t="s">
        <v>247</v>
      </c>
      <c r="C3" s="269"/>
      <c r="D3" s="269"/>
      <c r="E3" s="32"/>
      <c r="F3" s="32"/>
      <c r="G3" s="32"/>
    </row>
    <row r="4" spans="1:7" x14ac:dyDescent="0.2">
      <c r="B4" s="265"/>
      <c r="C4" s="265"/>
      <c r="D4" s="265"/>
    </row>
    <row r="5" spans="1:7" x14ac:dyDescent="0.2">
      <c r="A5" s="265" t="s">
        <v>248</v>
      </c>
    </row>
    <row r="10" spans="1:7" x14ac:dyDescent="0.2">
      <c r="B10" s="10" t="s">
        <v>41</v>
      </c>
      <c r="C10" s="10">
        <v>7.5</v>
      </c>
    </row>
    <row r="11" spans="1:7" x14ac:dyDescent="0.2">
      <c r="B11" s="10" t="s">
        <v>42</v>
      </c>
      <c r="C11" s="10">
        <v>11.2</v>
      </c>
    </row>
    <row r="22" spans="1:11" x14ac:dyDescent="0.2">
      <c r="A22" s="10" t="s">
        <v>242</v>
      </c>
    </row>
    <row r="24" spans="1:11" x14ac:dyDescent="0.2">
      <c r="A24" s="80"/>
      <c r="B24" s="80"/>
      <c r="C24" s="80"/>
      <c r="D24" s="80"/>
      <c r="E24" s="80"/>
      <c r="F24" s="80"/>
      <c r="G24" s="80"/>
      <c r="H24" s="80"/>
      <c r="I24" s="80"/>
      <c r="J24" s="80"/>
      <c r="K24" s="80"/>
    </row>
    <row r="26" spans="1:11" x14ac:dyDescent="0.2">
      <c r="A26" s="10" t="s">
        <v>246</v>
      </c>
    </row>
    <row r="30" spans="1:11" x14ac:dyDescent="0.2">
      <c r="B30" s="10" t="s">
        <v>66</v>
      </c>
      <c r="C30" s="10">
        <v>7.5</v>
      </c>
    </row>
    <row r="31" spans="1:11" x14ac:dyDescent="0.2">
      <c r="B31" s="10" t="s">
        <v>67</v>
      </c>
      <c r="C31" s="10">
        <v>11.2</v>
      </c>
    </row>
    <row r="44" spans="1:1" x14ac:dyDescent="0.2">
      <c r="A44" s="268" t="s">
        <v>243</v>
      </c>
    </row>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25</vt:i4>
      </vt:variant>
    </vt:vector>
  </HeadingPairs>
  <TitlesOfParts>
    <vt:vector size="25" baseType="lpstr">
      <vt:lpstr>Population</vt:lpstr>
      <vt:lpstr>1gr</vt:lpstr>
      <vt:lpstr>2m</vt:lpstr>
      <vt:lpstr>3gr</vt:lpstr>
      <vt:lpstr>4t</vt:lpstr>
      <vt:lpstr>5gr</vt:lpstr>
      <vt:lpstr>6gr</vt:lpstr>
      <vt:lpstr>7gr</vt:lpstr>
      <vt:lpstr>8gr</vt:lpstr>
      <vt:lpstr>9gr</vt:lpstr>
      <vt:lpstr>10gr</vt:lpstr>
      <vt:lpstr>11gr</vt:lpstr>
      <vt:lpstr>12gr</vt:lpstr>
      <vt:lpstr>13gr</vt:lpstr>
      <vt:lpstr>14gr</vt:lpstr>
      <vt:lpstr>15gr</vt:lpstr>
      <vt:lpstr>16gr</vt:lpstr>
      <vt:lpstr>17gr</vt:lpstr>
      <vt:lpstr>18gr</vt:lpstr>
      <vt:lpstr>19gr</vt:lpstr>
      <vt:lpstr>20t</vt:lpstr>
      <vt:lpstr>21gр</vt:lpstr>
      <vt:lpstr>22gr</vt:lpstr>
      <vt:lpstr>23g</vt:lpstr>
      <vt:lpstr>24m</vt:lpstr>
    </vt:vector>
  </TitlesOfParts>
  <Company>Републички завод за статистику</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Књига: жене и мушкарци у Републици Србији, 2017.</dc:title>
  <dc:subject>1. СТАНОВНИШТВО (табеле, мапе и графикони)</dc:subject>
  <dc:creator>Републички завод за статистику</dc:creator>
  <cp:lastModifiedBy>DDjokovicPapic</cp:lastModifiedBy>
  <cp:lastPrinted>2017-09-12T12:52:45Z</cp:lastPrinted>
  <dcterms:created xsi:type="dcterms:W3CDTF">2014-06-09T10:22:35Z</dcterms:created>
  <dcterms:modified xsi:type="dcterms:W3CDTF">2021-03-04T13:06:31Z</dcterms:modified>
</cp:coreProperties>
</file>