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ri racunar\Goca posle 13 jula\Prvi rezultati\2022\Decembar\Branka\"/>
    </mc:Choice>
  </mc:AlternateContent>
  <xr:revisionPtr revIDLastSave="0" documentId="13_ncr:1_{62662FB0-4B71-40D5-9D5E-BC895B2CA665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jan_ dec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1" l="1"/>
  <c r="M42" i="1"/>
  <c r="M38" i="1"/>
  <c r="M34" i="1"/>
  <c r="M30" i="1"/>
  <c r="M23" i="1"/>
  <c r="M19" i="1"/>
  <c r="M15" i="1"/>
  <c r="M11" i="1"/>
  <c r="M7" i="1"/>
  <c r="L46" i="1"/>
  <c r="L42" i="1"/>
  <c r="L38" i="1" l="1"/>
  <c r="L34" i="1"/>
  <c r="L30" i="1"/>
  <c r="L23" i="1"/>
  <c r="L19" i="1"/>
  <c r="L15" i="1"/>
  <c r="L11" i="1"/>
  <c r="L7" i="1"/>
  <c r="K46" i="1" l="1"/>
  <c r="K42" i="1"/>
  <c r="K38" i="1"/>
  <c r="K34" i="1"/>
  <c r="K30" i="1"/>
  <c r="K23" i="1"/>
  <c r="K19" i="1"/>
  <c r="K15" i="1"/>
  <c r="K11" i="1"/>
  <c r="K7" i="1"/>
  <c r="C46" i="1" l="1"/>
  <c r="D46" i="1"/>
  <c r="E46" i="1"/>
  <c r="F46" i="1"/>
  <c r="G46" i="1"/>
  <c r="H46" i="1"/>
  <c r="I46" i="1"/>
  <c r="J46" i="1"/>
  <c r="C42" i="1"/>
  <c r="D42" i="1"/>
  <c r="E42" i="1"/>
  <c r="F42" i="1"/>
  <c r="G42" i="1"/>
  <c r="H42" i="1"/>
  <c r="I42" i="1"/>
  <c r="J42" i="1"/>
  <c r="C38" i="1"/>
  <c r="D38" i="1"/>
  <c r="E38" i="1"/>
  <c r="F38" i="1"/>
  <c r="G38" i="1"/>
  <c r="H38" i="1"/>
  <c r="I38" i="1"/>
  <c r="J38" i="1"/>
  <c r="C34" i="1"/>
  <c r="D34" i="1"/>
  <c r="E34" i="1"/>
  <c r="F34" i="1"/>
  <c r="G34" i="1"/>
  <c r="H34" i="1"/>
  <c r="I34" i="1"/>
  <c r="J34" i="1"/>
  <c r="C30" i="1"/>
  <c r="D30" i="1"/>
  <c r="E30" i="1"/>
  <c r="F30" i="1"/>
  <c r="G30" i="1"/>
  <c r="H30" i="1"/>
  <c r="I30" i="1"/>
  <c r="J30" i="1"/>
  <c r="C23" i="1"/>
  <c r="D23" i="1"/>
  <c r="E23" i="1"/>
  <c r="F23" i="1"/>
  <c r="G23" i="1"/>
  <c r="H23" i="1"/>
  <c r="I23" i="1"/>
  <c r="J23" i="1"/>
  <c r="C19" i="1"/>
  <c r="D19" i="1"/>
  <c r="E19" i="1"/>
  <c r="F19" i="1"/>
  <c r="G19" i="1"/>
  <c r="H19" i="1"/>
  <c r="I19" i="1"/>
  <c r="J19" i="1"/>
  <c r="C15" i="1"/>
  <c r="D15" i="1"/>
  <c r="E15" i="1"/>
  <c r="F15" i="1"/>
  <c r="G15" i="1"/>
  <c r="H15" i="1"/>
  <c r="I15" i="1"/>
  <c r="J15" i="1"/>
  <c r="C11" i="1"/>
  <c r="D11" i="1"/>
  <c r="E11" i="1"/>
  <c r="F11" i="1"/>
  <c r="G11" i="1"/>
  <c r="H11" i="1"/>
  <c r="I11" i="1"/>
  <c r="J11" i="1"/>
  <c r="C7" i="1"/>
  <c r="D7" i="1"/>
  <c r="E7" i="1"/>
  <c r="F7" i="1"/>
  <c r="G7" i="1"/>
  <c r="H7" i="1"/>
  <c r="I7" i="1"/>
  <c r="J7" i="1"/>
  <c r="N5" i="1" l="1"/>
  <c r="N6" i="1"/>
  <c r="B7" i="1"/>
  <c r="N9" i="1"/>
  <c r="N10" i="1"/>
  <c r="B11" i="1"/>
  <c r="N13" i="1"/>
  <c r="N14" i="1"/>
  <c r="B15" i="1"/>
  <c r="N17" i="1"/>
  <c r="N18" i="1"/>
  <c r="B19" i="1"/>
  <c r="N21" i="1"/>
  <c r="N22" i="1"/>
  <c r="B23" i="1"/>
  <c r="N28" i="1"/>
  <c r="N29" i="1"/>
  <c r="B30" i="1"/>
  <c r="N32" i="1"/>
  <c r="N33" i="1"/>
  <c r="B34" i="1"/>
  <c r="N36" i="1"/>
  <c r="N37" i="1"/>
  <c r="B38" i="1"/>
  <c r="N40" i="1"/>
  <c r="N41" i="1"/>
  <c r="B42" i="1"/>
  <c r="N44" i="1"/>
  <c r="N45" i="1"/>
  <c r="B46" i="1"/>
  <c r="N7" i="1" l="1"/>
  <c r="O21" i="1"/>
  <c r="N11" i="1"/>
  <c r="N19" i="1"/>
  <c r="N30" i="1"/>
  <c r="N46" i="1"/>
  <c r="N42" i="1"/>
  <c r="O36" i="1"/>
  <c r="O40" i="1"/>
  <c r="N38" i="1"/>
  <c r="O32" i="1"/>
  <c r="O17" i="1"/>
  <c r="N23" i="1"/>
  <c r="N15" i="1"/>
  <c r="O5" i="1"/>
  <c r="O13" i="1"/>
  <c r="O44" i="1"/>
  <c r="N34" i="1"/>
  <c r="O28" i="1"/>
  <c r="O9" i="1"/>
</calcChain>
</file>

<file path=xl/sharedStrings.xml><?xml version="1.0" encoding="utf-8"?>
<sst xmlns="http://schemas.openxmlformats.org/spreadsheetml/2006/main" count="76" uniqueCount="36">
  <si>
    <t>Živorodjeni u Republici Srbiji po regionima</t>
  </si>
  <si>
    <t>Meseci</t>
  </si>
  <si>
    <t>Napomena: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</si>
  <si>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</si>
  <si>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</si>
  <si>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</si>
  <si>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</si>
  <si>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</si>
  <si>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</si>
  <si>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</si>
  <si>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</si>
  <si>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</si>
  <si>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</si>
  <si>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</si>
  <si>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</si>
  <si>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Republika Srbija</t>
  </si>
  <si>
    <t>2022/2021*100</t>
  </si>
  <si>
    <t>Region Vojvodine</t>
  </si>
  <si>
    <t>Beogradski region</t>
  </si>
  <si>
    <t>Region Šumadije i Zapadne Srbije</t>
  </si>
  <si>
    <t>Umrli u Republici Srbiji po regionima</t>
  </si>
  <si>
    <t xml:space="preserve">Prvi rezultati prema mestu događaja i mesecu upisa u matične knjige rođenih. </t>
  </si>
  <si>
    <t>Prvi rezultati prema mestu  događaja i mesecu upisa u matične knjige umrlih.</t>
  </si>
  <si>
    <t>Region Južne i Istočne Srbije</t>
  </si>
  <si>
    <t xml:space="preserve"> Januar-Decembar </t>
  </si>
  <si>
    <t>(januar-decembar 2022)-(januar-decembar 2021)</t>
  </si>
  <si>
    <t>Broj živorodjenih u Beogradskom regionu u  periodu januar-decembar 2022. god.  je za 197 veći od broja živorodjenih u istom periodu 2021. godine ili za 1,0%.</t>
  </si>
  <si>
    <t>Broj živorodjenih u Regionu Južne i Istočne  Srbije u periodu januar-decembar 2022. god.  je za 43 veći od broja živorodjenih u istom periodu 2021. godine ili za 0,6%</t>
  </si>
  <si>
    <t>Broj umrlih u Regionu Južne i Istočne  Srbije u periodu januar-decembar 2022. god.  je za         3 382 manji od broja umrlih u istom periodu 2021. godine ili za 17,5%.</t>
  </si>
  <si>
    <t>Broj umrlih u Beogradskom regionu  u periodu januar-decembar 2022. god. je za 6 004 manji od broja umrlih u istom periodu 2021. godine ili za 18,9%.</t>
  </si>
  <si>
    <t>Broj živorodjenih u Regionu Vojvodine u  periodu januar-decembar 2022. god.  je za 221 manji od broja živorodjenih u istom periodu 2021. godine ili za 1,4%.</t>
  </si>
  <si>
    <t>Broj umrlih u Regionu Vojvodine  u  periodu januar-decembar 2022. god.  je za 5 180 manji od broja umrlih u istom periodu 2021. godine ili za 15,0%.</t>
  </si>
  <si>
    <t>Broj živorodjenih u Republici Srbiji u  periodu januar-decembar 2022. god.  je za 188 veći od broja živorodjenih u istom periodu 2021. godine ili za 0,3%.</t>
  </si>
  <si>
    <t>Broj umrlih u Republici Srbiji u  periodu januar-decembar 2022. god.  je za 25 062 manji od broja umrlih u istom periodu 2021. godine ili za 18,4%.</t>
  </si>
  <si>
    <t>Broj živorodjenih u Regionu Šumadije i Zapadne Srbije u  periodu januar-decembar 2022. god.  je za  169  veći od broja živorodjenih u istom periodu 2021. godine ili za 0,9%.</t>
  </si>
  <si>
    <t>Broj umrlih u Regionu Šumadije i Zapadne Srbije u periodu januar-decembar 2022. god.  je za       10 496 manji od broja umrlih u istom periodu 2021. godine ili za 20,9%.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</si>
</sst>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241A]General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i/>
      <sz val="16"/>
      <name val="Arial"/>
      <family val="2"/>
      <charset val="1"/>
    </font>
    <font>
      <sz val="11"/>
      <color indexed="8"/>
      <name val="Calibri"/>
      <family val="2"/>
      <charset val="238"/>
    </font>
    <font>
      <b/>
      <i/>
      <u/>
      <sz val="10"/>
      <name val="Arial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i/>
      <sz val="11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42"/>
      </patternFill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1" fillId="2" borderId="1" applyNumberFormat="0" applyAlignment="0" applyProtection="0"/>
    <xf numFmtId="0" fontId="1" fillId="0" borderId="0"/>
    <xf numFmtId="1" fontId="2" fillId="0" borderId="2"/>
    <xf numFmtId="0" fontId="3" fillId="0" borderId="0">
      <alignment horizontal="center" textRotation="90"/>
    </xf>
    <xf numFmtId="0" fontId="10" fillId="3" borderId="3" applyNumberFormat="0" applyAlignment="0" applyProtection="0"/>
    <xf numFmtId="0" fontId="4" fillId="0" borderId="0"/>
    <xf numFmtId="0" fontId="2" fillId="0" borderId="0"/>
    <xf numFmtId="0" fontId="12" fillId="0" borderId="4" applyNumberFormat="0" applyFill="0" applyAlignment="0" applyProtection="0"/>
    <xf numFmtId="0" fontId="5" fillId="0" borderId="0"/>
    <xf numFmtId="0" fontId="5" fillId="0" borderId="0"/>
    <xf numFmtId="0" fontId="4" fillId="0" borderId="0"/>
    <xf numFmtId="0" fontId="14" fillId="9" borderId="16" applyNumberFormat="0" applyAlignment="0" applyProtection="0"/>
    <xf numFmtId="0" fontId="15" fillId="0" borderId="17" applyNumberFormat="0" applyFill="0" applyAlignment="0" applyProtection="0"/>
    <xf numFmtId="0" fontId="16" fillId="10" borderId="18" applyNumberFormat="0" applyAlignment="0" applyProtection="0"/>
    <xf numFmtId="165" fontId="17" fillId="0" borderId="0"/>
  </cellStyleXfs>
  <cellXfs count="97">
    <xf numFmtId="0" fontId="0" fillId="0" borderId="0" xfId="0"/>
    <xf numFmtId="1" fontId="2" fillId="0" borderId="0" xfId="3" applyBorder="1" applyAlignment="1">
      <alignment horizontal="center"/>
    </xf>
    <xf numFmtId="1" fontId="2" fillId="0" borderId="0" xfId="3" applyBorder="1" applyAlignment="1">
      <alignment wrapText="1"/>
    </xf>
    <xf numFmtId="1" fontId="7" fillId="0" borderId="0" xfId="3" applyFont="1" applyBorder="1"/>
    <xf numFmtId="0" fontId="0" fillId="4" borderId="0" xfId="0" applyFill="1"/>
    <xf numFmtId="1" fontId="2" fillId="4" borderId="0" xfId="3" applyFill="1" applyBorder="1" applyAlignment="1">
      <alignment horizontal="center"/>
    </xf>
    <xf numFmtId="1" fontId="6" fillId="5" borderId="5" xfId="3" applyFont="1" applyFill="1" applyBorder="1" applyAlignment="1">
      <alignment horizontal="center" vertical="center" wrapText="1"/>
    </xf>
    <xf numFmtId="1" fontId="7" fillId="5" borderId="6" xfId="3" applyFont="1" applyFill="1" applyBorder="1" applyAlignment="1">
      <alignment horizontal="center" vertical="center" wrapText="1"/>
    </xf>
    <xf numFmtId="1" fontId="7" fillId="5" borderId="2" xfId="3" applyFont="1" applyFill="1" applyAlignment="1">
      <alignment horizontal="center" vertical="center" wrapText="1"/>
    </xf>
    <xf numFmtId="1" fontId="7" fillId="5" borderId="7" xfId="3" applyFont="1" applyFill="1" applyBorder="1" applyAlignment="1">
      <alignment horizontal="center"/>
    </xf>
    <xf numFmtId="1" fontId="7" fillId="5" borderId="8" xfId="3" applyFont="1" applyFill="1" applyBorder="1" applyAlignment="1">
      <alignment horizontal="center"/>
    </xf>
    <xf numFmtId="1" fontId="7" fillId="5" borderId="9" xfId="3" applyFont="1" applyFill="1" applyBorder="1"/>
    <xf numFmtId="1" fontId="2" fillId="5" borderId="0" xfId="3" applyFill="1" applyBorder="1"/>
    <xf numFmtId="1" fontId="2" fillId="5" borderId="6" xfId="3" applyFill="1" applyBorder="1"/>
    <xf numFmtId="0" fontId="2" fillId="5" borderId="6" xfId="11" applyFont="1" applyFill="1" applyBorder="1"/>
    <xf numFmtId="0" fontId="2" fillId="5" borderId="6" xfId="0" applyFont="1" applyFill="1" applyBorder="1"/>
    <xf numFmtId="1" fontId="2" fillId="5" borderId="7" xfId="3" applyFill="1" applyBorder="1" applyAlignment="1">
      <alignment horizontal="center"/>
    </xf>
    <xf numFmtId="1" fontId="2" fillId="5" borderId="6" xfId="3" applyFill="1" applyBorder="1" applyAlignment="1">
      <alignment horizontal="center" vertical="center"/>
    </xf>
    <xf numFmtId="1" fontId="7" fillId="5" borderId="6" xfId="3" applyFont="1" applyFill="1" applyBorder="1"/>
    <xf numFmtId="0" fontId="7" fillId="5" borderId="6" xfId="11" applyFont="1" applyFill="1" applyBorder="1"/>
    <xf numFmtId="1" fontId="7" fillId="5" borderId="6" xfId="3" applyFont="1" applyFill="1" applyBorder="1" applyAlignment="1">
      <alignment horizontal="center"/>
    </xf>
    <xf numFmtId="1" fontId="2" fillId="5" borderId="6" xfId="3" applyFill="1" applyBorder="1" applyAlignment="1">
      <alignment horizontal="right"/>
    </xf>
    <xf numFmtId="164" fontId="2" fillId="5" borderId="6" xfId="3" applyNumberFormat="1" applyFill="1" applyBorder="1"/>
    <xf numFmtId="164" fontId="7" fillId="5" borderId="6" xfId="3" applyNumberFormat="1" applyFont="1" applyFill="1" applyBorder="1" applyAlignment="1">
      <alignment horizontal="center"/>
    </xf>
    <xf numFmtId="1" fontId="2" fillId="5" borderId="6" xfId="3" applyFill="1" applyBorder="1" applyAlignment="1">
      <alignment horizontal="center"/>
    </xf>
    <xf numFmtId="0" fontId="7" fillId="5" borderId="6" xfId="0" applyFont="1" applyFill="1" applyBorder="1"/>
    <xf numFmtId="0" fontId="0" fillId="5" borderId="6" xfId="0" applyFill="1" applyBorder="1"/>
    <xf numFmtId="1" fontId="7" fillId="5" borderId="6" xfId="3" applyFont="1" applyFill="1" applyBorder="1" applyAlignment="1">
      <alignment horizontal="center" vertical="center"/>
    </xf>
    <xf numFmtId="1" fontId="7" fillId="4" borderId="6" xfId="3" applyFont="1" applyFill="1" applyBorder="1" applyAlignment="1">
      <alignment horizontal="center" vertical="center" wrapText="1"/>
    </xf>
    <xf numFmtId="1" fontId="6" fillId="6" borderId="2" xfId="3" applyFont="1" applyFill="1" applyAlignment="1">
      <alignment horizontal="center" vertical="center" wrapText="1"/>
    </xf>
    <xf numFmtId="1" fontId="7" fillId="6" borderId="6" xfId="3" applyFont="1" applyFill="1" applyBorder="1" applyAlignment="1">
      <alignment horizontal="center" vertical="center" wrapText="1"/>
    </xf>
    <xf numFmtId="1" fontId="7" fillId="6" borderId="2" xfId="3" applyFont="1" applyFill="1" applyAlignment="1">
      <alignment horizontal="center" vertical="center" wrapText="1"/>
    </xf>
    <xf numFmtId="1" fontId="2" fillId="6" borderId="0" xfId="3" applyFill="1" applyBorder="1"/>
    <xf numFmtId="1" fontId="7" fillId="6" borderId="6" xfId="3" applyFont="1" applyFill="1" applyBorder="1" applyAlignment="1">
      <alignment horizontal="center"/>
    </xf>
    <xf numFmtId="1" fontId="7" fillId="6" borderId="2" xfId="3" applyFont="1" applyFill="1" applyAlignment="1">
      <alignment horizontal="center"/>
    </xf>
    <xf numFmtId="1" fontId="7" fillId="6" borderId="9" xfId="3" applyFont="1" applyFill="1" applyBorder="1"/>
    <xf numFmtId="1" fontId="2" fillId="6" borderId="6" xfId="3" applyFill="1" applyBorder="1"/>
    <xf numFmtId="1" fontId="2" fillId="7" borderId="6" xfId="3" applyFill="1" applyBorder="1"/>
    <xf numFmtId="0" fontId="2" fillId="7" borderId="6" xfId="11" applyFont="1" applyFill="1" applyBorder="1"/>
    <xf numFmtId="0" fontId="2" fillId="7" borderId="6" xfId="0" applyFont="1" applyFill="1" applyBorder="1"/>
    <xf numFmtId="1" fontId="2" fillId="6" borderId="7" xfId="3" applyFill="1" applyBorder="1" applyAlignment="1">
      <alignment horizontal="center"/>
    </xf>
    <xf numFmtId="1" fontId="2" fillId="6" borderId="6" xfId="3" applyFill="1" applyBorder="1" applyAlignment="1">
      <alignment horizontal="center" vertical="center"/>
    </xf>
    <xf numFmtId="1" fontId="7" fillId="6" borderId="6" xfId="3" applyFont="1" applyFill="1" applyBorder="1"/>
    <xf numFmtId="1" fontId="7" fillId="7" borderId="6" xfId="3" applyFont="1" applyFill="1" applyBorder="1"/>
    <xf numFmtId="0" fontId="7" fillId="7" borderId="6" xfId="11" applyFont="1" applyFill="1" applyBorder="1"/>
    <xf numFmtId="1" fontId="2" fillId="6" borderId="6" xfId="3" applyFill="1" applyBorder="1" applyAlignment="1">
      <alignment horizontal="right"/>
    </xf>
    <xf numFmtId="164" fontId="2" fillId="6" borderId="6" xfId="3" applyNumberFormat="1" applyFill="1" applyBorder="1"/>
    <xf numFmtId="164" fontId="7" fillId="6" borderId="6" xfId="3" applyNumberFormat="1" applyFont="1" applyFill="1" applyBorder="1" applyAlignment="1">
      <alignment horizontal="center"/>
    </xf>
    <xf numFmtId="1" fontId="2" fillId="6" borderId="6" xfId="3" applyFill="1" applyBorder="1" applyAlignment="1">
      <alignment horizontal="center"/>
    </xf>
    <xf numFmtId="0" fontId="7" fillId="7" borderId="6" xfId="0" applyFont="1" applyFill="1" applyBorder="1"/>
    <xf numFmtId="0" fontId="4" fillId="7" borderId="6" xfId="11" applyFill="1" applyBorder="1"/>
    <xf numFmtId="0" fontId="0" fillId="7" borderId="6" xfId="0" applyFill="1" applyBorder="1"/>
    <xf numFmtId="1" fontId="7" fillId="6" borderId="6" xfId="3" applyFont="1" applyFill="1" applyBorder="1" applyAlignment="1">
      <alignment horizontal="center" vertical="center"/>
    </xf>
    <xf numFmtId="1" fontId="7" fillId="6" borderId="2" xfId="3" applyFont="1" applyFill="1" applyAlignment="1">
      <alignment horizontal="centerContinuous" vertical="center" wrapText="1"/>
    </xf>
    <xf numFmtId="1" fontId="7" fillId="6" borderId="5" xfId="3" applyFont="1" applyFill="1" applyBorder="1" applyAlignment="1">
      <alignment horizontal="centerContinuous" vertical="center" wrapText="1"/>
    </xf>
    <xf numFmtId="1" fontId="7" fillId="6" borderId="10" xfId="3" applyFont="1" applyFill="1" applyBorder="1" applyAlignment="1">
      <alignment horizontal="centerContinuous" vertical="center" wrapText="1"/>
    </xf>
    <xf numFmtId="1" fontId="9" fillId="0" borderId="0" xfId="3" applyFont="1" applyBorder="1" applyAlignment="1">
      <alignment wrapText="1"/>
    </xf>
    <xf numFmtId="1" fontId="8" fillId="6" borderId="10" xfId="3" applyFont="1" applyFill="1" applyBorder="1" applyAlignment="1">
      <alignment wrapText="1"/>
    </xf>
    <xf numFmtId="1" fontId="13" fillId="6" borderId="10" xfId="3" applyFont="1" applyFill="1" applyBorder="1" applyAlignment="1">
      <alignment wrapText="1"/>
    </xf>
    <xf numFmtId="1" fontId="9" fillId="4" borderId="0" xfId="3" applyFont="1" applyFill="1" applyBorder="1" applyAlignment="1">
      <alignment wrapText="1"/>
    </xf>
    <xf numFmtId="1" fontId="8" fillId="5" borderId="6" xfId="3" applyFont="1" applyFill="1" applyBorder="1" applyAlignment="1">
      <alignment wrapText="1"/>
    </xf>
    <xf numFmtId="1" fontId="13" fillId="5" borderId="6" xfId="3" applyFont="1" applyFill="1" applyBorder="1" applyAlignment="1">
      <alignment wrapText="1"/>
    </xf>
    <xf numFmtId="1" fontId="2" fillId="5" borderId="9" xfId="3" applyFill="1" applyBorder="1" applyAlignment="1">
      <alignment horizontal="centerContinuous" vertical="center"/>
    </xf>
    <xf numFmtId="1" fontId="2" fillId="5" borderId="7" xfId="3" applyFill="1" applyBorder="1" applyAlignment="1">
      <alignment horizontal="centerContinuous" vertical="center"/>
    </xf>
    <xf numFmtId="1" fontId="2" fillId="6" borderId="9" xfId="3" applyFill="1" applyBorder="1" applyAlignment="1">
      <alignment horizontal="centerContinuous" vertical="center"/>
    </xf>
    <xf numFmtId="1" fontId="2" fillId="6" borderId="7" xfId="3" applyFill="1" applyBorder="1" applyAlignment="1">
      <alignment horizontal="centerContinuous" vertical="center"/>
    </xf>
    <xf numFmtId="1" fontId="7" fillId="5" borderId="2" xfId="3" applyFont="1" applyFill="1" applyAlignment="1">
      <alignment horizontal="centerContinuous" vertical="center"/>
    </xf>
    <xf numFmtId="1" fontId="7" fillId="5" borderId="5" xfId="3" applyFont="1" applyFill="1" applyBorder="1" applyAlignment="1">
      <alignment horizontal="centerContinuous" vertical="center"/>
    </xf>
    <xf numFmtId="1" fontId="7" fillId="5" borderId="10" xfId="3" applyFont="1" applyFill="1" applyBorder="1" applyAlignment="1">
      <alignment horizontal="centerContinuous" vertical="center"/>
    </xf>
    <xf numFmtId="1" fontId="9" fillId="8" borderId="13" xfId="3" applyFont="1" applyFill="1" applyBorder="1" applyAlignment="1">
      <alignment wrapText="1"/>
    </xf>
    <xf numFmtId="164" fontId="0" fillId="0" borderId="0" xfId="0" applyNumberFormat="1"/>
    <xf numFmtId="165" fontId="17" fillId="11" borderId="20" xfId="15" applyFill="1" applyBorder="1"/>
    <xf numFmtId="165" fontId="2" fillId="7" borderId="6" xfId="11" applyNumberFormat="1" applyFont="1" applyFill="1" applyBorder="1"/>
    <xf numFmtId="1" fontId="2" fillId="5" borderId="6" xfId="11" applyNumberFormat="1" applyFont="1" applyFill="1" applyBorder="1"/>
    <xf numFmtId="1" fontId="7" fillId="5" borderId="6" xfId="11" applyNumberFormat="1" applyFont="1" applyFill="1" applyBorder="1"/>
    <xf numFmtId="2" fontId="0" fillId="0" borderId="0" xfId="0" applyNumberFormat="1"/>
    <xf numFmtId="164" fontId="0" fillId="4" borderId="0" xfId="0" applyNumberFormat="1" applyFill="1"/>
    <xf numFmtId="164" fontId="2" fillId="0" borderId="0" xfId="3" applyNumberFormat="1" applyBorder="1" applyAlignment="1">
      <alignment wrapText="1"/>
    </xf>
    <xf numFmtId="1" fontId="9" fillId="7" borderId="6" xfId="3" applyFont="1" applyFill="1" applyBorder="1"/>
    <xf numFmtId="1" fontId="2" fillId="7" borderId="6" xfId="0" applyNumberFormat="1" applyFont="1" applyFill="1" applyBorder="1"/>
    <xf numFmtId="1" fontId="2" fillId="5" borderId="6" xfId="0" applyNumberFormat="1" applyFont="1" applyFill="1" applyBorder="1"/>
    <xf numFmtId="1" fontId="8" fillId="7" borderId="6" xfId="0" applyNumberFormat="1" applyFont="1" applyFill="1" applyBorder="1"/>
    <xf numFmtId="1" fontId="8" fillId="7" borderId="6" xfId="3" applyFont="1" applyFill="1" applyBorder="1"/>
    <xf numFmtId="1" fontId="9" fillId="13" borderId="15" xfId="3" applyFont="1" applyFill="1" applyBorder="1" applyAlignment="1">
      <alignment wrapText="1"/>
    </xf>
    <xf numFmtId="1" fontId="9" fillId="12" borderId="6" xfId="3" applyFont="1" applyFill="1" applyBorder="1" applyAlignment="1">
      <alignment vertical="center" wrapText="1"/>
    </xf>
    <xf numFmtId="1" fontId="9" fillId="13" borderId="6" xfId="3" applyFont="1" applyFill="1" applyBorder="1" applyAlignment="1">
      <alignment wrapText="1"/>
    </xf>
    <xf numFmtId="1" fontId="9" fillId="13" borderId="0" xfId="3" applyFont="1" applyFill="1" applyBorder="1" applyAlignment="1">
      <alignment wrapText="1"/>
    </xf>
    <xf numFmtId="1" fontId="9" fillId="13" borderId="11" xfId="3" applyFont="1" applyFill="1" applyBorder="1" applyAlignment="1">
      <alignment wrapText="1"/>
    </xf>
    <xf numFmtId="1" fontId="8" fillId="5" borderId="6" xfId="3" applyFont="1" applyFill="1" applyBorder="1"/>
    <xf numFmtId="1" fontId="9" fillId="12" borderId="9" xfId="3" applyFont="1" applyFill="1" applyBorder="1" applyAlignment="1">
      <alignment horizontal="center" vertical="center" wrapText="1"/>
    </xf>
    <xf numFmtId="1" fontId="9" fillId="12" borderId="12" xfId="3" applyFont="1" applyFill="1" applyBorder="1" applyAlignment="1">
      <alignment horizontal="center" vertical="center" wrapText="1"/>
    </xf>
    <xf numFmtId="1" fontId="9" fillId="12" borderId="7" xfId="3" applyFont="1" applyFill="1" applyBorder="1" applyAlignment="1">
      <alignment horizontal="center" vertical="center" wrapText="1"/>
    </xf>
    <xf numFmtId="1" fontId="7" fillId="6" borderId="9" xfId="3" applyFont="1" applyFill="1" applyBorder="1" applyAlignment="1">
      <alignment horizontal="center" vertical="center" wrapText="1"/>
    </xf>
    <xf numFmtId="1" fontId="7" fillId="6" borderId="7" xfId="3" applyFont="1" applyFill="1" applyBorder="1" applyAlignment="1">
      <alignment horizontal="center" vertical="center" wrapText="1"/>
    </xf>
    <xf numFmtId="1" fontId="9" fillId="12" borderId="13" xfId="3" applyFont="1" applyFill="1" applyBorder="1" applyAlignment="1">
      <alignment horizontal="center" vertical="center" wrapText="1"/>
    </xf>
    <xf numFmtId="1" fontId="9" fillId="12" borderId="14" xfId="3" applyFont="1" applyFill="1" applyBorder="1" applyAlignment="1">
      <alignment horizontal="center" vertical="center" wrapText="1"/>
    </xf>
    <xf numFmtId="1" fontId="9" fillId="12" borderId="19" xfId="3" applyFont="1" applyFill="1" applyBorder="1" applyAlignment="1">
      <alignment horizontal="center" vertical="center" wrapText="1"/>
    </xf>
  </cellXfs>
  <cellStyles count="16">
    <cellStyle name="?elija za proveru" xfId="1" xr:uid="{00000000-0005-0000-0000-000000000000}"/>
    <cellStyle name="Ćelija za proveru" xfId="14" builtinId="23" hidden="1"/>
    <cellStyle name="Default 1" xfId="2" xr:uid="{00000000-0005-0000-0000-000003000000}"/>
    <cellStyle name="Excel Built-in Normal" xfId="15" xr:uid="{00000000-0005-0000-0000-000004000000}"/>
    <cellStyle name="Excel_20_Built-in_20_Normal" xfId="3" xr:uid="{00000000-0005-0000-0000-000005000000}"/>
    <cellStyle name="Heading1 1" xfId="4" xr:uid="{00000000-0005-0000-0000-000006000000}"/>
    <cellStyle name="Izra?unavanje" xfId="5" xr:uid="{00000000-0005-0000-0000-000007000000}"/>
    <cellStyle name="Izračunavanje" xfId="12" builtinId="22" hidden="1"/>
    <cellStyle name="Normal 2" xfId="6" xr:uid="{00000000-0005-0000-0000-00000A000000}"/>
    <cellStyle name="Normal 3" xfId="7" xr:uid="{00000000-0005-0000-0000-00000B000000}"/>
    <cellStyle name="Normalan" xfId="0" builtinId="0"/>
    <cellStyle name="Povezana ?elija" xfId="8" xr:uid="{00000000-0005-0000-0000-00000C000000}"/>
    <cellStyle name="Povezana ćelija" xfId="13" builtinId="24" hidden="1"/>
    <cellStyle name="Result 1" xfId="9" xr:uid="{00000000-0005-0000-0000-00000D000000}"/>
    <cellStyle name="Result2 1" xfId="10" xr:uid="{00000000-0005-0000-0000-00000E000000}"/>
    <cellStyle name="Standard 2" xfId="11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DEADA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F2F2F2"/>
      <rgbColor rgb="00FFFF80"/>
      <rgbColor rgb="00A6CAF0"/>
      <rgbColor rgb="00DD9CB3"/>
      <rgbColor rgb="00B38FEE"/>
      <rgbColor rgb="00FBE5D6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zoomScale="89" zoomScaleNormal="89" workbookViewId="0">
      <selection activeCell="R18" sqref="R18"/>
    </sheetView>
  </sheetViews>
  <sheetFormatPr defaultColWidth="9.7109375" defaultRowHeight="14.1" customHeight="1" x14ac:dyDescent="0.25"/>
  <cols>
    <col min="1" max="1" width="26.140625" customWidth="1"/>
    <col min="2" max="2" width="7.28515625" customWidth="1"/>
    <col min="3" max="3" width="8.5703125" customWidth="1"/>
    <col min="4" max="7" width="6.5703125" customWidth="1"/>
    <col min="8" max="8" width="5.7109375" customWidth="1"/>
    <col min="9" max="9" width="6.5703125" customWidth="1"/>
    <col min="10" max="10" width="10.7109375" customWidth="1"/>
    <col min="11" max="11" width="9.140625" customWidth="1"/>
    <col min="12" max="12" width="9.7109375" customWidth="1"/>
    <col min="13" max="13" width="10.5703125" customWidth="1"/>
    <col min="14" max="14" width="10.7109375" style="1" customWidth="1"/>
    <col min="15" max="15" width="17.28515625" style="1" customWidth="1"/>
    <col min="16" max="16" width="83.140625" style="56" customWidth="1"/>
    <col min="17" max="17" width="9.7109375" style="70"/>
  </cols>
  <sheetData>
    <row r="1" spans="1:18" ht="12.75" customHeight="1" x14ac:dyDescent="0.25"/>
    <row r="2" spans="1:18" s="2" customFormat="1" ht="42.75" customHeight="1" x14ac:dyDescent="0.25">
      <c r="A2" s="29" t="s">
        <v>0</v>
      </c>
      <c r="B2" s="53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92" t="s">
        <v>24</v>
      </c>
      <c r="O2" s="92" t="s">
        <v>25</v>
      </c>
      <c r="P2" s="57" t="s">
        <v>2</v>
      </c>
      <c r="Q2" s="77"/>
    </row>
    <row r="3" spans="1:18" ht="33" customHeight="1" x14ac:dyDescent="0.25">
      <c r="A3" s="32"/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 t="s">
        <v>12</v>
      </c>
      <c r="L3" s="33" t="s">
        <v>13</v>
      </c>
      <c r="M3" s="34" t="s">
        <v>14</v>
      </c>
      <c r="N3" s="93"/>
      <c r="O3" s="93"/>
      <c r="P3" s="58" t="s">
        <v>21</v>
      </c>
    </row>
    <row r="4" spans="1:18" ht="14.1" customHeight="1" x14ac:dyDescent="0.25">
      <c r="A4" s="35" t="s">
        <v>15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  <c r="O4" s="30"/>
      <c r="P4" s="69"/>
    </row>
    <row r="5" spans="1:18" ht="18.75" customHeight="1" x14ac:dyDescent="0.25">
      <c r="A5" s="36">
        <v>2021</v>
      </c>
      <c r="B5" s="36">
        <v>4550</v>
      </c>
      <c r="C5" s="36">
        <v>4435</v>
      </c>
      <c r="D5" s="37">
        <v>5349</v>
      </c>
      <c r="E5" s="37">
        <v>4560</v>
      </c>
      <c r="F5" s="37">
        <v>4762</v>
      </c>
      <c r="G5" s="71">
        <v>5157</v>
      </c>
      <c r="H5" s="72">
        <v>5585</v>
      </c>
      <c r="I5" s="78">
        <v>5567</v>
      </c>
      <c r="J5" s="79">
        <v>5511</v>
      </c>
      <c r="K5" s="37">
        <v>5498</v>
      </c>
      <c r="L5" s="37">
        <v>5674</v>
      </c>
      <c r="M5" s="37">
        <v>5414</v>
      </c>
      <c r="N5" s="40">
        <f>B5+C5+D5+E5+F5+G5+H5+I5+J5+K5+L5+M5</f>
        <v>62062</v>
      </c>
      <c r="O5" s="64">
        <f>N6-N5</f>
        <v>188</v>
      </c>
      <c r="P5" s="94" t="s">
        <v>32</v>
      </c>
      <c r="R5" s="75"/>
    </row>
    <row r="6" spans="1:18" ht="18.75" customHeight="1" x14ac:dyDescent="0.25">
      <c r="A6" s="42">
        <v>2022</v>
      </c>
      <c r="B6" s="42">
        <v>4829</v>
      </c>
      <c r="C6" s="42">
        <v>4767</v>
      </c>
      <c r="D6" s="43">
        <v>5242</v>
      </c>
      <c r="E6" s="43">
        <v>4326</v>
      </c>
      <c r="F6" s="43">
        <v>5007</v>
      </c>
      <c r="G6" s="43">
        <v>5163</v>
      </c>
      <c r="H6" s="44">
        <v>5055</v>
      </c>
      <c r="I6" s="43">
        <v>5855</v>
      </c>
      <c r="J6" s="81">
        <v>5695</v>
      </c>
      <c r="K6" s="43">
        <v>5462</v>
      </c>
      <c r="L6" s="82">
        <v>5406</v>
      </c>
      <c r="M6" s="82">
        <v>5443</v>
      </c>
      <c r="N6" s="33">
        <f>SUM(B6:M6)</f>
        <v>62250</v>
      </c>
      <c r="O6" s="65"/>
      <c r="P6" s="95"/>
      <c r="R6" s="70"/>
    </row>
    <row r="7" spans="1:18" ht="18.75" customHeight="1" x14ac:dyDescent="0.25">
      <c r="A7" s="45" t="s">
        <v>16</v>
      </c>
      <c r="B7" s="46">
        <f>B6/B5*100</f>
        <v>106.13186813186812</v>
      </c>
      <c r="C7" s="46">
        <f t="shared" ref="C7:L7" si="0">C6/C5*100</f>
        <v>107.4859075535513</v>
      </c>
      <c r="D7" s="46">
        <f t="shared" si="0"/>
        <v>97.999626098336137</v>
      </c>
      <c r="E7" s="46">
        <f t="shared" si="0"/>
        <v>94.868421052631575</v>
      </c>
      <c r="F7" s="46">
        <f t="shared" si="0"/>
        <v>105.14489710205797</v>
      </c>
      <c r="G7" s="46">
        <f t="shared" si="0"/>
        <v>100.11634671320535</v>
      </c>
      <c r="H7" s="46">
        <f t="shared" si="0"/>
        <v>90.510295434198753</v>
      </c>
      <c r="I7" s="46">
        <f t="shared" si="0"/>
        <v>105.17334291359799</v>
      </c>
      <c r="J7" s="46">
        <f t="shared" si="0"/>
        <v>103.3387769914716</v>
      </c>
      <c r="K7" s="46">
        <f t="shared" si="0"/>
        <v>99.345216442342661</v>
      </c>
      <c r="L7" s="46">
        <f t="shared" si="0"/>
        <v>95.276700740218544</v>
      </c>
      <c r="M7" s="46">
        <f>M6/M5*100</f>
        <v>100.53564831917252</v>
      </c>
      <c r="N7" s="47">
        <f>N6/N5*100</f>
        <v>100.30292288356803</v>
      </c>
      <c r="O7" s="30" t="s">
        <v>16</v>
      </c>
      <c r="P7" s="96"/>
      <c r="R7" s="70"/>
    </row>
    <row r="8" spans="1:18" ht="18.75" customHeight="1" x14ac:dyDescent="0.25">
      <c r="A8" s="42" t="s">
        <v>17</v>
      </c>
      <c r="B8" s="36"/>
      <c r="C8" s="36"/>
      <c r="D8" s="37"/>
      <c r="E8" s="37"/>
      <c r="F8" s="37"/>
      <c r="G8" s="37"/>
      <c r="H8" s="38"/>
      <c r="I8" s="37"/>
      <c r="J8" s="39"/>
      <c r="K8" s="37"/>
      <c r="L8" s="37"/>
      <c r="M8" s="37"/>
      <c r="N8" s="48"/>
      <c r="O8" s="41"/>
      <c r="P8" s="83"/>
      <c r="R8" s="70"/>
    </row>
    <row r="9" spans="1:18" ht="18.75" customHeight="1" x14ac:dyDescent="0.25">
      <c r="A9" s="36">
        <v>2021</v>
      </c>
      <c r="B9" s="36">
        <v>1169</v>
      </c>
      <c r="C9" s="36">
        <v>1120</v>
      </c>
      <c r="D9" s="37">
        <v>1365</v>
      </c>
      <c r="E9" s="37">
        <v>1152</v>
      </c>
      <c r="F9" s="37">
        <v>1188</v>
      </c>
      <c r="G9" s="71">
        <v>1225</v>
      </c>
      <c r="H9" s="38">
        <v>1359</v>
      </c>
      <c r="I9" s="78">
        <v>1389</v>
      </c>
      <c r="J9" s="39">
        <v>1365</v>
      </c>
      <c r="K9" s="37">
        <v>1379</v>
      </c>
      <c r="L9" s="37">
        <v>1376</v>
      </c>
      <c r="M9" s="37">
        <v>1350</v>
      </c>
      <c r="N9" s="48">
        <f>SUM(B9:M9)</f>
        <v>15437</v>
      </c>
      <c r="O9" s="64">
        <f>N10-N9</f>
        <v>-221</v>
      </c>
      <c r="P9" s="89" t="s">
        <v>30</v>
      </c>
      <c r="R9" s="70"/>
    </row>
    <row r="10" spans="1:18" ht="18.75" customHeight="1" x14ac:dyDescent="0.25">
      <c r="A10" s="42">
        <v>2022</v>
      </c>
      <c r="B10" s="42">
        <v>1206</v>
      </c>
      <c r="C10" s="42">
        <v>1175</v>
      </c>
      <c r="D10" s="43">
        <v>1259</v>
      </c>
      <c r="E10" s="43">
        <v>1040</v>
      </c>
      <c r="F10" s="43">
        <v>1162</v>
      </c>
      <c r="G10" s="43">
        <v>1273</v>
      </c>
      <c r="H10" s="44">
        <v>1339</v>
      </c>
      <c r="I10" s="43">
        <v>1494</v>
      </c>
      <c r="J10" s="49">
        <v>1325</v>
      </c>
      <c r="K10" s="43">
        <v>1314</v>
      </c>
      <c r="L10" s="43">
        <v>1319</v>
      </c>
      <c r="M10" s="43">
        <v>1310</v>
      </c>
      <c r="N10" s="33">
        <f>SUM(B10:M10)</f>
        <v>15216</v>
      </c>
      <c r="O10" s="65"/>
      <c r="P10" s="90"/>
      <c r="R10" s="70"/>
    </row>
    <row r="11" spans="1:18" ht="18.75" customHeight="1" x14ac:dyDescent="0.25">
      <c r="A11" s="45" t="s">
        <v>16</v>
      </c>
      <c r="B11" s="46">
        <f>B10/B9*100</f>
        <v>103.16509837467922</v>
      </c>
      <c r="C11" s="46">
        <f t="shared" ref="C11:L11" si="1">C10/C9*100</f>
        <v>104.91071428571428</v>
      </c>
      <c r="D11" s="46">
        <f t="shared" si="1"/>
        <v>92.234432234432234</v>
      </c>
      <c r="E11" s="46">
        <f t="shared" si="1"/>
        <v>90.277777777777786</v>
      </c>
      <c r="F11" s="46">
        <f t="shared" si="1"/>
        <v>97.81144781144782</v>
      </c>
      <c r="G11" s="46">
        <f t="shared" si="1"/>
        <v>103.91836734693878</v>
      </c>
      <c r="H11" s="46">
        <f t="shared" si="1"/>
        <v>98.52832965415746</v>
      </c>
      <c r="I11" s="46">
        <f t="shared" si="1"/>
        <v>107.55939524838011</v>
      </c>
      <c r="J11" s="46">
        <f t="shared" si="1"/>
        <v>97.069597069597066</v>
      </c>
      <c r="K11" s="46">
        <f t="shared" si="1"/>
        <v>95.286439448875996</v>
      </c>
      <c r="L11" s="46">
        <f t="shared" si="1"/>
        <v>95.857558139534888</v>
      </c>
      <c r="M11" s="46">
        <f>M10/M9*100</f>
        <v>97.037037037037038</v>
      </c>
      <c r="N11" s="47">
        <f>N10/N9*100</f>
        <v>98.568374684200293</v>
      </c>
      <c r="O11" s="30" t="s">
        <v>16</v>
      </c>
      <c r="P11" s="91"/>
      <c r="R11" s="70"/>
    </row>
    <row r="12" spans="1:18" ht="18.75" customHeight="1" x14ac:dyDescent="0.25">
      <c r="A12" s="42" t="s">
        <v>18</v>
      </c>
      <c r="B12" s="36"/>
      <c r="C12" s="36"/>
      <c r="D12" s="37"/>
      <c r="E12" s="37"/>
      <c r="F12" s="37"/>
      <c r="G12" s="37"/>
      <c r="H12" s="38"/>
      <c r="I12" s="37"/>
      <c r="J12" s="39"/>
      <c r="K12" s="37"/>
      <c r="L12" s="37"/>
      <c r="M12" s="37"/>
      <c r="N12" s="48"/>
      <c r="O12" s="41"/>
      <c r="P12" s="84"/>
      <c r="R12" s="70"/>
    </row>
    <row r="13" spans="1:18" ht="18.75" customHeight="1" x14ac:dyDescent="0.25">
      <c r="A13" s="36">
        <v>2021</v>
      </c>
      <c r="B13" s="36">
        <v>1432</v>
      </c>
      <c r="C13" s="36">
        <v>1450</v>
      </c>
      <c r="D13" s="37">
        <v>1774</v>
      </c>
      <c r="E13" s="37">
        <v>1552</v>
      </c>
      <c r="F13" s="37">
        <v>1590</v>
      </c>
      <c r="G13" s="37">
        <v>1751</v>
      </c>
      <c r="H13" s="38">
        <v>1855</v>
      </c>
      <c r="I13" s="78">
        <v>1792</v>
      </c>
      <c r="J13" s="39">
        <v>1759</v>
      </c>
      <c r="K13" s="37">
        <v>1764</v>
      </c>
      <c r="L13" s="37">
        <v>1876</v>
      </c>
      <c r="M13" s="37">
        <v>1755</v>
      </c>
      <c r="N13" s="48">
        <f>SUM(B13:M13)</f>
        <v>20350</v>
      </c>
      <c r="O13" s="64">
        <f>N14-N13</f>
        <v>197</v>
      </c>
      <c r="P13" s="89" t="s">
        <v>26</v>
      </c>
      <c r="R13" s="70"/>
    </row>
    <row r="14" spans="1:18" ht="18.75" customHeight="1" x14ac:dyDescent="0.25">
      <c r="A14" s="42">
        <v>2022</v>
      </c>
      <c r="B14" s="42">
        <v>1569</v>
      </c>
      <c r="C14" s="42">
        <v>1570</v>
      </c>
      <c r="D14" s="43">
        <v>1723</v>
      </c>
      <c r="E14" s="43">
        <v>1475</v>
      </c>
      <c r="F14" s="43">
        <v>1717</v>
      </c>
      <c r="G14" s="43">
        <v>1655</v>
      </c>
      <c r="H14" s="44">
        <v>1584</v>
      </c>
      <c r="I14" s="43">
        <v>1906</v>
      </c>
      <c r="J14" s="49">
        <v>1941</v>
      </c>
      <c r="K14" s="43">
        <v>1766</v>
      </c>
      <c r="L14" s="43">
        <v>1789</v>
      </c>
      <c r="M14" s="43">
        <v>1852</v>
      </c>
      <c r="N14" s="33">
        <f>SUM(B14:M14)</f>
        <v>20547</v>
      </c>
      <c r="O14" s="65"/>
      <c r="P14" s="90"/>
      <c r="R14" s="70"/>
    </row>
    <row r="15" spans="1:18" ht="18.75" customHeight="1" x14ac:dyDescent="0.25">
      <c r="A15" s="45" t="s">
        <v>16</v>
      </c>
      <c r="B15" s="46">
        <f>B14/B13*100</f>
        <v>109.56703910614524</v>
      </c>
      <c r="C15" s="46">
        <f t="shared" ref="C15:L15" si="2">C14/C13*100</f>
        <v>108.27586206896551</v>
      </c>
      <c r="D15" s="46">
        <f t="shared" si="2"/>
        <v>97.125140924464489</v>
      </c>
      <c r="E15" s="46">
        <f t="shared" si="2"/>
        <v>95.038659793814432</v>
      </c>
      <c r="F15" s="46">
        <f t="shared" si="2"/>
        <v>107.98742138364781</v>
      </c>
      <c r="G15" s="46">
        <f t="shared" si="2"/>
        <v>94.51741861793262</v>
      </c>
      <c r="H15" s="46">
        <f t="shared" si="2"/>
        <v>85.390835579514828</v>
      </c>
      <c r="I15" s="46">
        <f t="shared" si="2"/>
        <v>106.36160714285714</v>
      </c>
      <c r="J15" s="46">
        <f t="shared" si="2"/>
        <v>110.34678794769755</v>
      </c>
      <c r="K15" s="46">
        <f t="shared" si="2"/>
        <v>100.11337868480726</v>
      </c>
      <c r="L15" s="46">
        <f t="shared" si="2"/>
        <v>95.362473347547976</v>
      </c>
      <c r="M15" s="46">
        <f>M14/M13*100</f>
        <v>105.52706552706552</v>
      </c>
      <c r="N15" s="47">
        <f>N14/N13*100</f>
        <v>100.96805896805895</v>
      </c>
      <c r="O15" s="30" t="s">
        <v>16</v>
      </c>
      <c r="P15" s="91"/>
      <c r="R15" s="70"/>
    </row>
    <row r="16" spans="1:18" ht="18.75" customHeight="1" x14ac:dyDescent="0.25">
      <c r="A16" s="42" t="s">
        <v>19</v>
      </c>
      <c r="B16" s="36"/>
      <c r="C16" s="36"/>
      <c r="D16" s="37"/>
      <c r="E16" s="37"/>
      <c r="F16" s="37"/>
      <c r="G16" s="37"/>
      <c r="H16" s="50"/>
      <c r="I16" s="37"/>
      <c r="J16" s="51"/>
      <c r="K16" s="37"/>
      <c r="L16" s="37"/>
      <c r="M16" s="37"/>
      <c r="N16" s="48"/>
      <c r="O16" s="41"/>
      <c r="P16" s="85"/>
      <c r="R16" s="70"/>
    </row>
    <row r="17" spans="1:18" ht="18.75" customHeight="1" x14ac:dyDescent="0.25">
      <c r="A17" s="36">
        <v>2021</v>
      </c>
      <c r="B17" s="36">
        <v>1420</v>
      </c>
      <c r="C17" s="36">
        <v>1398</v>
      </c>
      <c r="D17" s="37">
        <v>1655</v>
      </c>
      <c r="E17" s="37">
        <v>1324</v>
      </c>
      <c r="F17" s="37">
        <v>1510</v>
      </c>
      <c r="G17" s="37">
        <v>1664</v>
      </c>
      <c r="H17" s="50">
        <v>1742</v>
      </c>
      <c r="I17" s="78">
        <v>1798</v>
      </c>
      <c r="J17" s="51">
        <v>1768</v>
      </c>
      <c r="K17" s="37">
        <v>1774</v>
      </c>
      <c r="L17" s="37">
        <v>1827</v>
      </c>
      <c r="M17" s="37">
        <v>1726</v>
      </c>
      <c r="N17" s="48">
        <f>SUM(B17:M17)</f>
        <v>19606</v>
      </c>
      <c r="O17" s="64">
        <f>N18-N17</f>
        <v>169</v>
      </c>
      <c r="P17" s="89" t="s">
        <v>34</v>
      </c>
      <c r="R17" s="70"/>
    </row>
    <row r="18" spans="1:18" ht="18.75" customHeight="1" x14ac:dyDescent="0.25">
      <c r="A18" s="42">
        <v>2022</v>
      </c>
      <c r="B18" s="42">
        <v>1540</v>
      </c>
      <c r="C18" s="42">
        <v>1554</v>
      </c>
      <c r="D18" s="43">
        <v>1667</v>
      </c>
      <c r="E18" s="43">
        <v>1379</v>
      </c>
      <c r="F18" s="43">
        <v>1597</v>
      </c>
      <c r="G18" s="43">
        <v>1653</v>
      </c>
      <c r="H18" s="44">
        <v>1584</v>
      </c>
      <c r="I18" s="43">
        <v>1840</v>
      </c>
      <c r="J18" s="49">
        <v>1775</v>
      </c>
      <c r="K18" s="43">
        <v>1785</v>
      </c>
      <c r="L18" s="43">
        <v>1730</v>
      </c>
      <c r="M18" s="43">
        <v>1671</v>
      </c>
      <c r="N18" s="33">
        <f>B18+C18+D18+E18+F18+G18+H18+I18+J18+K18+L18+M18</f>
        <v>19775</v>
      </c>
      <c r="O18" s="65"/>
      <c r="P18" s="90"/>
      <c r="R18" s="70"/>
    </row>
    <row r="19" spans="1:18" ht="18.75" customHeight="1" x14ac:dyDescent="0.25">
      <c r="A19" s="45" t="s">
        <v>16</v>
      </c>
      <c r="B19" s="46">
        <f>B18/B17*100</f>
        <v>108.45070422535213</v>
      </c>
      <c r="C19" s="46">
        <f t="shared" ref="C19:L19" si="3">C18/C17*100</f>
        <v>111.1587982832618</v>
      </c>
      <c r="D19" s="46">
        <f t="shared" si="3"/>
        <v>100.72507552870091</v>
      </c>
      <c r="E19" s="46">
        <f t="shared" si="3"/>
        <v>104.15407854984895</v>
      </c>
      <c r="F19" s="46">
        <f t="shared" si="3"/>
        <v>105.76158940397352</v>
      </c>
      <c r="G19" s="46">
        <f t="shared" si="3"/>
        <v>99.338942307692307</v>
      </c>
      <c r="H19" s="46">
        <f t="shared" si="3"/>
        <v>90.92996555683122</v>
      </c>
      <c r="I19" s="46">
        <f t="shared" si="3"/>
        <v>102.33592880978865</v>
      </c>
      <c r="J19" s="46">
        <f t="shared" si="3"/>
        <v>100.39592760180996</v>
      </c>
      <c r="K19" s="46">
        <f t="shared" si="3"/>
        <v>100.62006764374296</v>
      </c>
      <c r="L19" s="46">
        <f t="shared" si="3"/>
        <v>94.69074986316366</v>
      </c>
      <c r="M19" s="46">
        <f>M18/M17*100</f>
        <v>96.813441483198147</v>
      </c>
      <c r="N19" s="47">
        <f>N18/N17*100</f>
        <v>100.86198102621647</v>
      </c>
      <c r="O19" s="30" t="s">
        <v>16</v>
      </c>
      <c r="P19" s="91"/>
      <c r="R19" s="70"/>
    </row>
    <row r="20" spans="1:18" s="3" customFormat="1" ht="18.75" customHeight="1" x14ac:dyDescent="0.25">
      <c r="A20" s="42" t="s">
        <v>23</v>
      </c>
      <c r="B20" s="42"/>
      <c r="C20" s="42"/>
      <c r="D20" s="43"/>
      <c r="E20" s="43"/>
      <c r="F20" s="43"/>
      <c r="G20" s="43"/>
      <c r="H20" s="44"/>
      <c r="I20" s="43"/>
      <c r="J20" s="49"/>
      <c r="K20" s="43"/>
      <c r="L20" s="43"/>
      <c r="M20" s="43"/>
      <c r="N20" s="48"/>
      <c r="O20" s="52"/>
      <c r="P20" s="86"/>
      <c r="Q20" s="70"/>
      <c r="R20" s="70"/>
    </row>
    <row r="21" spans="1:18" s="3" customFormat="1" ht="18.75" customHeight="1" x14ac:dyDescent="0.25">
      <c r="A21" s="36">
        <v>2021</v>
      </c>
      <c r="B21" s="36">
        <v>529</v>
      </c>
      <c r="C21" s="36">
        <v>467</v>
      </c>
      <c r="D21" s="37">
        <v>555</v>
      </c>
      <c r="E21" s="37">
        <v>532</v>
      </c>
      <c r="F21" s="37">
        <v>474</v>
      </c>
      <c r="G21" s="37">
        <v>517</v>
      </c>
      <c r="H21" s="50">
        <v>629</v>
      </c>
      <c r="I21" s="78">
        <v>588</v>
      </c>
      <c r="J21" s="51">
        <v>619</v>
      </c>
      <c r="K21" s="37">
        <v>581</v>
      </c>
      <c r="L21" s="37">
        <v>595</v>
      </c>
      <c r="M21" s="37">
        <v>583</v>
      </c>
      <c r="N21" s="48">
        <f>SUM(B21:M21)</f>
        <v>6669</v>
      </c>
      <c r="O21" s="64">
        <f>N22-N21</f>
        <v>43</v>
      </c>
      <c r="P21" s="89" t="s">
        <v>27</v>
      </c>
      <c r="Q21" s="70"/>
      <c r="R21" s="70"/>
    </row>
    <row r="22" spans="1:18" s="3" customFormat="1" ht="18.75" customHeight="1" x14ac:dyDescent="0.25">
      <c r="A22" s="42">
        <v>2022</v>
      </c>
      <c r="B22" s="42">
        <v>514</v>
      </c>
      <c r="C22" s="42">
        <v>468</v>
      </c>
      <c r="D22" s="43">
        <v>593</v>
      </c>
      <c r="E22" s="43">
        <v>432</v>
      </c>
      <c r="F22" s="43">
        <v>531</v>
      </c>
      <c r="G22" s="43">
        <v>582</v>
      </c>
      <c r="H22" s="44">
        <v>548</v>
      </c>
      <c r="I22" s="43">
        <v>615</v>
      </c>
      <c r="J22" s="49">
        <v>654</v>
      </c>
      <c r="K22" s="43">
        <v>597</v>
      </c>
      <c r="L22" s="43">
        <v>568</v>
      </c>
      <c r="M22" s="43">
        <v>610</v>
      </c>
      <c r="N22" s="33">
        <f>SUM(B22:M22)</f>
        <v>6712</v>
      </c>
      <c r="O22" s="65"/>
      <c r="P22" s="90"/>
      <c r="Q22" s="70"/>
      <c r="R22" s="70"/>
    </row>
    <row r="23" spans="1:18" ht="18.75" customHeight="1" x14ac:dyDescent="0.25">
      <c r="A23" s="45" t="s">
        <v>16</v>
      </c>
      <c r="B23" s="46">
        <f>B22/B21*100</f>
        <v>97.16446124763705</v>
      </c>
      <c r="C23" s="46">
        <f t="shared" ref="C23:L23" si="4">C22/C21*100</f>
        <v>100.21413276231263</v>
      </c>
      <c r="D23" s="46">
        <f t="shared" si="4"/>
        <v>106.84684684684684</v>
      </c>
      <c r="E23" s="46">
        <f t="shared" si="4"/>
        <v>81.203007518796994</v>
      </c>
      <c r="F23" s="46">
        <f t="shared" si="4"/>
        <v>112.0253164556962</v>
      </c>
      <c r="G23" s="46">
        <f t="shared" si="4"/>
        <v>112.5725338491296</v>
      </c>
      <c r="H23" s="46">
        <f t="shared" si="4"/>
        <v>87.122416534181241</v>
      </c>
      <c r="I23" s="46">
        <f t="shared" si="4"/>
        <v>104.59183673469387</v>
      </c>
      <c r="J23" s="46">
        <f t="shared" si="4"/>
        <v>105.65428109854605</v>
      </c>
      <c r="K23" s="46">
        <f t="shared" si="4"/>
        <v>102.75387263339071</v>
      </c>
      <c r="L23" s="46">
        <f t="shared" si="4"/>
        <v>95.462184873949582</v>
      </c>
      <c r="M23" s="46">
        <f>M22/M21*100</f>
        <v>104.63121783876501</v>
      </c>
      <c r="N23" s="47">
        <f>N22/N21*100</f>
        <v>100.64477432898487</v>
      </c>
      <c r="O23" s="30" t="s">
        <v>16</v>
      </c>
      <c r="P23" s="91"/>
      <c r="R23" s="70"/>
    </row>
    <row r="24" spans="1:18" s="4" customFormat="1" ht="18.75" customHeight="1" x14ac:dyDescent="0.25">
      <c r="B24" s="76"/>
      <c r="C24" s="76"/>
      <c r="D24" s="76"/>
      <c r="E24" s="76"/>
      <c r="F24" s="76"/>
      <c r="G24" s="76"/>
      <c r="H24" s="76"/>
      <c r="N24" s="5"/>
      <c r="O24" s="5"/>
      <c r="P24" s="59"/>
      <c r="Q24" s="70"/>
    </row>
    <row r="25" spans="1:18" ht="28.5" customHeight="1" x14ac:dyDescent="0.25">
      <c r="A25" s="6" t="s">
        <v>20</v>
      </c>
      <c r="B25" s="66" t="s">
        <v>1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  <c r="N25" s="92" t="s">
        <v>24</v>
      </c>
      <c r="O25" s="92" t="s">
        <v>25</v>
      </c>
      <c r="P25" s="60" t="s">
        <v>2</v>
      </c>
    </row>
    <row r="26" spans="1:18" ht="18.75" customHeight="1" x14ac:dyDescent="0.25">
      <c r="A26" s="6"/>
      <c r="B26" s="9" t="s">
        <v>3</v>
      </c>
      <c r="C26" s="9" t="s">
        <v>4</v>
      </c>
      <c r="D26" s="9" t="s">
        <v>5</v>
      </c>
      <c r="E26" s="9" t="s">
        <v>6</v>
      </c>
      <c r="F26" s="9" t="s">
        <v>7</v>
      </c>
      <c r="G26" s="9" t="s">
        <v>8</v>
      </c>
      <c r="H26" s="9" t="s">
        <v>9</v>
      </c>
      <c r="I26" s="9" t="s">
        <v>10</v>
      </c>
      <c r="J26" s="9" t="s">
        <v>11</v>
      </c>
      <c r="K26" s="9" t="s">
        <v>12</v>
      </c>
      <c r="L26" s="9" t="s">
        <v>13</v>
      </c>
      <c r="M26" s="10" t="s">
        <v>14</v>
      </c>
      <c r="N26" s="93"/>
      <c r="O26" s="93"/>
      <c r="P26" s="61" t="s">
        <v>22</v>
      </c>
    </row>
    <row r="27" spans="1:18" ht="18.75" customHeight="1" x14ac:dyDescent="0.25">
      <c r="A27" s="11" t="s">
        <v>15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8"/>
      <c r="O27" s="7"/>
    </row>
    <row r="28" spans="1:18" ht="18.75" customHeight="1" x14ac:dyDescent="0.25">
      <c r="A28" s="13">
        <v>2021</v>
      </c>
      <c r="B28" s="13">
        <v>10417</v>
      </c>
      <c r="C28" s="13">
        <v>10166</v>
      </c>
      <c r="D28" s="13">
        <v>12952</v>
      </c>
      <c r="E28" s="13">
        <v>12659</v>
      </c>
      <c r="F28" s="13">
        <v>10525</v>
      </c>
      <c r="G28" s="13">
        <v>9098</v>
      </c>
      <c r="H28" s="73">
        <v>8417</v>
      </c>
      <c r="I28" s="13">
        <v>8447</v>
      </c>
      <c r="J28" s="80">
        <v>11032</v>
      </c>
      <c r="K28" s="13">
        <v>14666</v>
      </c>
      <c r="L28" s="13">
        <v>15113</v>
      </c>
      <c r="M28" s="13">
        <v>12409</v>
      </c>
      <c r="N28" s="16">
        <f>SUM(B28:M28)</f>
        <v>135901</v>
      </c>
      <c r="O28" s="62">
        <f>N29-N28</f>
        <v>-25062</v>
      </c>
      <c r="P28" s="89" t="s">
        <v>33</v>
      </c>
    </row>
    <row r="29" spans="1:18" ht="18.75" customHeight="1" x14ac:dyDescent="0.25">
      <c r="A29" s="18">
        <v>2022</v>
      </c>
      <c r="B29" s="18">
        <v>11392</v>
      </c>
      <c r="C29" s="18">
        <v>13094</v>
      </c>
      <c r="D29" s="18">
        <v>11250</v>
      </c>
      <c r="E29" s="18">
        <v>8479</v>
      </c>
      <c r="F29" s="18">
        <v>8387</v>
      </c>
      <c r="G29" s="18">
        <v>7744</v>
      </c>
      <c r="H29" s="74">
        <v>7848</v>
      </c>
      <c r="I29" s="18">
        <v>9158</v>
      </c>
      <c r="J29" s="80">
        <v>8390</v>
      </c>
      <c r="K29" s="18">
        <v>8454</v>
      </c>
      <c r="L29" s="18">
        <v>7930</v>
      </c>
      <c r="M29" s="88">
        <v>8713</v>
      </c>
      <c r="N29" s="20">
        <f>SUM(B29:M29)</f>
        <v>110839</v>
      </c>
      <c r="O29" s="63"/>
      <c r="P29" s="90"/>
    </row>
    <row r="30" spans="1:18" ht="18.75" customHeight="1" x14ac:dyDescent="0.25">
      <c r="A30" s="21" t="s">
        <v>16</v>
      </c>
      <c r="B30" s="22">
        <f>B29/B28*100</f>
        <v>109.35970048958434</v>
      </c>
      <c r="C30" s="22">
        <f t="shared" ref="C30:L30" si="5">C29/C28*100</f>
        <v>128.80188864843595</v>
      </c>
      <c r="D30" s="22">
        <f t="shared" si="5"/>
        <v>86.859172328597907</v>
      </c>
      <c r="E30" s="22">
        <f t="shared" si="5"/>
        <v>66.980014219132627</v>
      </c>
      <c r="F30" s="22">
        <f t="shared" si="5"/>
        <v>79.686460807600952</v>
      </c>
      <c r="G30" s="22">
        <f t="shared" si="5"/>
        <v>85.117608265552875</v>
      </c>
      <c r="H30" s="22">
        <f t="shared" si="5"/>
        <v>93.239871688249977</v>
      </c>
      <c r="I30" s="22">
        <f t="shared" si="5"/>
        <v>108.41718953474606</v>
      </c>
      <c r="J30" s="22">
        <f t="shared" si="5"/>
        <v>76.051486584481509</v>
      </c>
      <c r="K30" s="22">
        <f t="shared" si="5"/>
        <v>57.643529251329603</v>
      </c>
      <c r="L30" s="22">
        <f t="shared" si="5"/>
        <v>52.47138225368888</v>
      </c>
      <c r="M30" s="22">
        <f>M29/M28*100</f>
        <v>70.215166411475536</v>
      </c>
      <c r="N30" s="23">
        <f>N29/N28*100</f>
        <v>81.558634594300258</v>
      </c>
      <c r="O30" s="28" t="s">
        <v>16</v>
      </c>
      <c r="P30" s="91"/>
    </row>
    <row r="31" spans="1:18" ht="18.75" customHeight="1" x14ac:dyDescent="0.25">
      <c r="A31" s="18" t="s">
        <v>17</v>
      </c>
      <c r="B31" s="22"/>
      <c r="C31" s="22"/>
      <c r="D31" s="22"/>
      <c r="E31" s="22"/>
      <c r="F31" s="22"/>
      <c r="G31" s="22"/>
      <c r="H31" s="22"/>
      <c r="I31" s="13"/>
      <c r="J31" s="15"/>
      <c r="K31" s="13"/>
      <c r="L31" s="13"/>
      <c r="M31" s="13"/>
      <c r="N31" s="24"/>
      <c r="O31" s="17"/>
      <c r="P31" s="87"/>
    </row>
    <row r="32" spans="1:18" ht="18.75" customHeight="1" x14ac:dyDescent="0.25">
      <c r="A32" s="13">
        <v>2021</v>
      </c>
      <c r="B32" s="13">
        <v>2791</v>
      </c>
      <c r="C32" s="13">
        <v>2509</v>
      </c>
      <c r="D32" s="13">
        <v>3185</v>
      </c>
      <c r="E32" s="13">
        <v>3130</v>
      </c>
      <c r="F32" s="13">
        <v>2614</v>
      </c>
      <c r="G32" s="13">
        <v>2459</v>
      </c>
      <c r="H32" s="14">
        <v>2246</v>
      </c>
      <c r="I32" s="13">
        <v>2178</v>
      </c>
      <c r="J32" s="15">
        <v>2623</v>
      </c>
      <c r="K32" s="13">
        <v>3518</v>
      </c>
      <c r="L32" s="13">
        <v>4146</v>
      </c>
      <c r="M32" s="13">
        <v>3168</v>
      </c>
      <c r="N32" s="24">
        <f>SUM(B32:M32)</f>
        <v>34567</v>
      </c>
      <c r="O32" s="62">
        <f>N33-N32</f>
        <v>-5180</v>
      </c>
      <c r="P32" s="89" t="s">
        <v>31</v>
      </c>
    </row>
    <row r="33" spans="1:16" ht="18.75" customHeight="1" x14ac:dyDescent="0.25">
      <c r="A33" s="18">
        <v>2022</v>
      </c>
      <c r="B33" s="18">
        <v>3031</v>
      </c>
      <c r="C33" s="18">
        <v>3336</v>
      </c>
      <c r="D33" s="18">
        <v>2847</v>
      </c>
      <c r="E33" s="18">
        <v>2323</v>
      </c>
      <c r="F33" s="18">
        <v>2292</v>
      </c>
      <c r="G33" s="18">
        <v>2012</v>
      </c>
      <c r="H33" s="19">
        <v>2089</v>
      </c>
      <c r="I33" s="18">
        <v>2497</v>
      </c>
      <c r="J33" s="25">
        <v>2264</v>
      </c>
      <c r="K33" s="18">
        <v>2270</v>
      </c>
      <c r="L33" s="18">
        <v>1961</v>
      </c>
      <c r="M33" s="18">
        <v>2465</v>
      </c>
      <c r="N33" s="20">
        <f>SUM(B33:M33)</f>
        <v>29387</v>
      </c>
      <c r="O33" s="63"/>
      <c r="P33" s="90"/>
    </row>
    <row r="34" spans="1:16" ht="18.75" customHeight="1" x14ac:dyDescent="0.25">
      <c r="A34" s="21" t="s">
        <v>16</v>
      </c>
      <c r="B34" s="22">
        <f>B33/B32*100</f>
        <v>108.59906843425296</v>
      </c>
      <c r="C34" s="22">
        <f t="shared" ref="C34:L34" si="6">C33/C32*100</f>
        <v>132.96133917895577</v>
      </c>
      <c r="D34" s="22">
        <f t="shared" si="6"/>
        <v>89.387755102040813</v>
      </c>
      <c r="E34" s="22">
        <f t="shared" si="6"/>
        <v>74.217252396166131</v>
      </c>
      <c r="F34" s="22">
        <f t="shared" si="6"/>
        <v>87.681713848508039</v>
      </c>
      <c r="G34" s="22">
        <f t="shared" si="6"/>
        <v>81.821878812525412</v>
      </c>
      <c r="H34" s="22">
        <f t="shared" si="6"/>
        <v>93.009795191451474</v>
      </c>
      <c r="I34" s="22">
        <f t="shared" si="6"/>
        <v>114.64646464646464</v>
      </c>
      <c r="J34" s="22">
        <f t="shared" si="6"/>
        <v>86.313381624094546</v>
      </c>
      <c r="K34" s="22">
        <f t="shared" si="6"/>
        <v>64.525298465036954</v>
      </c>
      <c r="L34" s="22">
        <f t="shared" si="6"/>
        <v>47.298601061263867</v>
      </c>
      <c r="M34" s="22">
        <f>M33/M32*100</f>
        <v>77.809343434343432</v>
      </c>
      <c r="N34" s="23">
        <f>N33/N32*100</f>
        <v>85.014609309457001</v>
      </c>
      <c r="O34" s="28" t="s">
        <v>16</v>
      </c>
      <c r="P34" s="91"/>
    </row>
    <row r="35" spans="1:16" ht="18.75" customHeight="1" x14ac:dyDescent="0.25">
      <c r="A35" s="18" t="s">
        <v>18</v>
      </c>
      <c r="B35" s="13"/>
      <c r="C35" s="13"/>
      <c r="D35" s="13"/>
      <c r="E35" s="13"/>
      <c r="F35" s="13"/>
      <c r="G35" s="13"/>
      <c r="H35" s="14"/>
      <c r="I35" s="13"/>
      <c r="J35" s="15"/>
      <c r="K35" s="13"/>
      <c r="L35" s="13"/>
      <c r="M35" s="13"/>
      <c r="N35" s="24"/>
      <c r="O35" s="17"/>
      <c r="P35" s="84"/>
    </row>
    <row r="36" spans="1:16" ht="15.75" customHeight="1" x14ac:dyDescent="0.25">
      <c r="A36" s="13">
        <v>2021</v>
      </c>
      <c r="B36" s="13">
        <v>2691</v>
      </c>
      <c r="C36" s="13">
        <v>2358</v>
      </c>
      <c r="D36" s="13">
        <v>3261</v>
      </c>
      <c r="E36" s="13">
        <v>2986</v>
      </c>
      <c r="F36" s="13">
        <v>2325</v>
      </c>
      <c r="G36" s="13">
        <v>2148</v>
      </c>
      <c r="H36" s="14">
        <v>1988</v>
      </c>
      <c r="I36" s="13">
        <v>1964</v>
      </c>
      <c r="J36" s="15">
        <v>2622</v>
      </c>
      <c r="K36" s="13">
        <v>3464</v>
      </c>
      <c r="L36" s="13">
        <v>3238</v>
      </c>
      <c r="M36" s="13">
        <v>2674</v>
      </c>
      <c r="N36" s="24">
        <f>SUM(B36:M36)</f>
        <v>31719</v>
      </c>
      <c r="O36" s="62">
        <f>N37-N36</f>
        <v>-6004</v>
      </c>
      <c r="P36" s="89" t="s">
        <v>29</v>
      </c>
    </row>
    <row r="37" spans="1:16" ht="15.75" customHeight="1" x14ac:dyDescent="0.25">
      <c r="A37" s="18">
        <v>2022</v>
      </c>
      <c r="B37" s="18">
        <v>2699</v>
      </c>
      <c r="C37" s="18">
        <v>2844</v>
      </c>
      <c r="D37" s="18">
        <v>2414</v>
      </c>
      <c r="E37" s="18">
        <v>2003</v>
      </c>
      <c r="F37" s="18">
        <v>1891</v>
      </c>
      <c r="G37" s="18">
        <v>1656</v>
      </c>
      <c r="H37" s="19">
        <v>1963</v>
      </c>
      <c r="I37" s="18">
        <v>2214</v>
      </c>
      <c r="J37" s="25">
        <v>2003</v>
      </c>
      <c r="K37" s="18">
        <v>2016</v>
      </c>
      <c r="L37" s="18">
        <v>1919</v>
      </c>
      <c r="M37" s="18">
        <v>2093</v>
      </c>
      <c r="N37" s="20">
        <f>SUM(B37:M37)</f>
        <v>25715</v>
      </c>
      <c r="O37" s="63"/>
      <c r="P37" s="90"/>
    </row>
    <row r="38" spans="1:16" ht="18.75" customHeight="1" x14ac:dyDescent="0.25">
      <c r="A38" s="21" t="s">
        <v>16</v>
      </c>
      <c r="B38" s="22">
        <f>B37/B36*100</f>
        <v>100.297287253809</v>
      </c>
      <c r="C38" s="22">
        <f t="shared" ref="C38:L38" si="7">C37/C36*100</f>
        <v>120.61068702290076</v>
      </c>
      <c r="D38" s="22">
        <f t="shared" si="7"/>
        <v>74.026372278442196</v>
      </c>
      <c r="E38" s="22">
        <f t="shared" si="7"/>
        <v>67.079705291359687</v>
      </c>
      <c r="F38" s="22">
        <f t="shared" si="7"/>
        <v>81.333333333333329</v>
      </c>
      <c r="G38" s="22">
        <f t="shared" si="7"/>
        <v>77.094972067039109</v>
      </c>
      <c r="H38" s="22">
        <f t="shared" si="7"/>
        <v>98.74245472837022</v>
      </c>
      <c r="I38" s="22">
        <f t="shared" si="7"/>
        <v>112.72912423625255</v>
      </c>
      <c r="J38" s="22">
        <f t="shared" si="7"/>
        <v>76.39206712433257</v>
      </c>
      <c r="K38" s="22">
        <f t="shared" si="7"/>
        <v>58.198614318706696</v>
      </c>
      <c r="L38" s="22">
        <f t="shared" si="7"/>
        <v>59.264978381717107</v>
      </c>
      <c r="M38" s="22">
        <f>M37/M36*100</f>
        <v>78.272251308900522</v>
      </c>
      <c r="N38" s="23">
        <f>N37/N36*100</f>
        <v>81.071282196790563</v>
      </c>
      <c r="O38" s="28" t="s">
        <v>16</v>
      </c>
      <c r="P38" s="91"/>
    </row>
    <row r="39" spans="1:16" ht="18.75" customHeight="1" x14ac:dyDescent="0.25">
      <c r="A39" s="18" t="s">
        <v>19</v>
      </c>
      <c r="B39" s="13"/>
      <c r="C39" s="13"/>
      <c r="D39" s="13"/>
      <c r="E39" s="13"/>
      <c r="F39" s="13"/>
      <c r="G39" s="13"/>
      <c r="H39" s="14"/>
      <c r="I39" s="13"/>
      <c r="J39" s="26"/>
      <c r="K39" s="13"/>
      <c r="L39" s="13"/>
      <c r="M39" s="13"/>
      <c r="N39" s="24"/>
      <c r="O39" s="17"/>
      <c r="P39" s="85"/>
    </row>
    <row r="40" spans="1:16" ht="18.75" customHeight="1" x14ac:dyDescent="0.25">
      <c r="A40" s="13">
        <v>2021</v>
      </c>
      <c r="B40" s="13">
        <v>3621</v>
      </c>
      <c r="C40" s="13">
        <v>3791</v>
      </c>
      <c r="D40" s="13">
        <v>4768</v>
      </c>
      <c r="E40" s="13">
        <v>4873</v>
      </c>
      <c r="F40" s="13">
        <v>4038</v>
      </c>
      <c r="G40" s="13">
        <v>3196</v>
      </c>
      <c r="H40" s="14">
        <v>2902</v>
      </c>
      <c r="I40" s="13">
        <v>3056</v>
      </c>
      <c r="J40" s="26">
        <v>4242</v>
      </c>
      <c r="K40" s="13">
        <v>5576</v>
      </c>
      <c r="L40" s="13">
        <v>5521</v>
      </c>
      <c r="M40" s="13">
        <v>4718</v>
      </c>
      <c r="N40" s="24">
        <f>SUM(B40:M40)</f>
        <v>50302</v>
      </c>
      <c r="O40" s="62">
        <f>N41-N40</f>
        <v>-10496</v>
      </c>
      <c r="P40" s="89" t="s">
        <v>35</v>
      </c>
    </row>
    <row r="41" spans="1:16" ht="18.75" customHeight="1" x14ac:dyDescent="0.25">
      <c r="A41" s="18">
        <v>2022</v>
      </c>
      <c r="B41" s="18">
        <v>4058</v>
      </c>
      <c r="C41" s="18">
        <v>4888</v>
      </c>
      <c r="D41" s="18">
        <v>4281</v>
      </c>
      <c r="E41" s="18">
        <v>2862</v>
      </c>
      <c r="F41" s="18">
        <v>2972</v>
      </c>
      <c r="G41" s="18">
        <v>2939</v>
      </c>
      <c r="H41" s="19">
        <v>2726</v>
      </c>
      <c r="I41" s="18">
        <v>3193</v>
      </c>
      <c r="J41" s="25">
        <v>2942</v>
      </c>
      <c r="K41" s="18">
        <v>3051</v>
      </c>
      <c r="L41" s="18">
        <v>2928</v>
      </c>
      <c r="M41" s="18">
        <v>2966</v>
      </c>
      <c r="N41" s="20">
        <f>SUM(B41:M41)</f>
        <v>39806</v>
      </c>
      <c r="O41" s="63"/>
      <c r="P41" s="90"/>
    </row>
    <row r="42" spans="1:16" ht="18.75" customHeight="1" x14ac:dyDescent="0.25">
      <c r="A42" s="21" t="s">
        <v>16</v>
      </c>
      <c r="B42" s="22">
        <f>B41/B40*100</f>
        <v>112.06848936757802</v>
      </c>
      <c r="C42" s="22">
        <f t="shared" ref="C42:L42" si="8">C41/C40*100</f>
        <v>128.93695594829859</v>
      </c>
      <c r="D42" s="22">
        <f t="shared" si="8"/>
        <v>89.786073825503351</v>
      </c>
      <c r="E42" s="22">
        <f t="shared" si="8"/>
        <v>58.731787399958954</v>
      </c>
      <c r="F42" s="22">
        <f t="shared" si="8"/>
        <v>73.600792471520563</v>
      </c>
      <c r="G42" s="22">
        <f t="shared" si="8"/>
        <v>91.958698372966211</v>
      </c>
      <c r="H42" s="22">
        <f t="shared" si="8"/>
        <v>93.935217091660931</v>
      </c>
      <c r="I42" s="22">
        <f t="shared" si="8"/>
        <v>104.48298429319371</v>
      </c>
      <c r="J42" s="22">
        <f t="shared" si="8"/>
        <v>69.35407826496936</v>
      </c>
      <c r="K42" s="22">
        <f t="shared" si="8"/>
        <v>54.716642754662836</v>
      </c>
      <c r="L42" s="22">
        <f t="shared" si="8"/>
        <v>53.033870675602245</v>
      </c>
      <c r="M42" s="22">
        <f>M41/M40*100</f>
        <v>62.86562102585841</v>
      </c>
      <c r="N42" s="23">
        <f>N41/N40*100</f>
        <v>79.134030456045494</v>
      </c>
      <c r="O42" s="28" t="s">
        <v>16</v>
      </c>
      <c r="P42" s="91"/>
    </row>
    <row r="43" spans="1:16" ht="18.75" customHeight="1" x14ac:dyDescent="0.25">
      <c r="A43" s="18" t="s">
        <v>23</v>
      </c>
      <c r="B43" s="18"/>
      <c r="C43" s="18"/>
      <c r="D43" s="18"/>
      <c r="E43" s="18"/>
      <c r="F43" s="18"/>
      <c r="G43" s="18"/>
      <c r="H43" s="14"/>
      <c r="I43" s="13"/>
      <c r="J43" s="25"/>
      <c r="K43" s="18"/>
      <c r="L43" s="18"/>
      <c r="M43" s="18"/>
      <c r="N43" s="24"/>
      <c r="O43" s="27"/>
      <c r="P43" s="86"/>
    </row>
    <row r="44" spans="1:16" ht="18.75" customHeight="1" x14ac:dyDescent="0.25">
      <c r="A44" s="13">
        <v>2021</v>
      </c>
      <c r="B44" s="13">
        <v>1314</v>
      </c>
      <c r="C44" s="13">
        <v>1508</v>
      </c>
      <c r="D44" s="13">
        <v>1738</v>
      </c>
      <c r="E44" s="13">
        <v>1670</v>
      </c>
      <c r="F44" s="13">
        <v>1548</v>
      </c>
      <c r="G44" s="13">
        <v>1295</v>
      </c>
      <c r="H44" s="14">
        <v>1281</v>
      </c>
      <c r="I44" s="13">
        <v>1249</v>
      </c>
      <c r="J44" s="26">
        <v>1545</v>
      </c>
      <c r="K44" s="13">
        <v>2108</v>
      </c>
      <c r="L44" s="13">
        <v>2208</v>
      </c>
      <c r="M44" s="13">
        <v>1849</v>
      </c>
      <c r="N44" s="24">
        <f>SUM(B44:M44)</f>
        <v>19313</v>
      </c>
      <c r="O44" s="62">
        <f>N45-N44</f>
        <v>-3382</v>
      </c>
      <c r="P44" s="89" t="s">
        <v>28</v>
      </c>
    </row>
    <row r="45" spans="1:16" ht="18.75" customHeight="1" x14ac:dyDescent="0.25">
      <c r="A45" s="18">
        <v>2022</v>
      </c>
      <c r="B45" s="18">
        <v>1604</v>
      </c>
      <c r="C45" s="18">
        <v>2026</v>
      </c>
      <c r="D45" s="18">
        <v>1708</v>
      </c>
      <c r="E45" s="18">
        <v>1291</v>
      </c>
      <c r="F45" s="18">
        <v>1232</v>
      </c>
      <c r="G45" s="18">
        <v>1137</v>
      </c>
      <c r="H45" s="19">
        <v>1070</v>
      </c>
      <c r="I45" s="18">
        <v>1254</v>
      </c>
      <c r="J45" s="25">
        <v>1181</v>
      </c>
      <c r="K45" s="18">
        <v>1117</v>
      </c>
      <c r="L45" s="18">
        <v>1122</v>
      </c>
      <c r="M45" s="18">
        <v>1189</v>
      </c>
      <c r="N45" s="20">
        <f>SUM(B45:M45)</f>
        <v>15931</v>
      </c>
      <c r="O45" s="63"/>
      <c r="P45" s="90"/>
    </row>
    <row r="46" spans="1:16" ht="18.75" customHeight="1" x14ac:dyDescent="0.25">
      <c r="A46" s="21" t="s">
        <v>16</v>
      </c>
      <c r="B46" s="22">
        <f>B45/B44*100</f>
        <v>122.07001522070016</v>
      </c>
      <c r="C46" s="22">
        <f t="shared" ref="C46:L46" si="9">C45/C44*100</f>
        <v>134.35013262599469</v>
      </c>
      <c r="D46" s="22">
        <f t="shared" si="9"/>
        <v>98.273878020713468</v>
      </c>
      <c r="E46" s="22">
        <f t="shared" si="9"/>
        <v>77.305389221556879</v>
      </c>
      <c r="F46" s="22">
        <f t="shared" si="9"/>
        <v>79.586563307493535</v>
      </c>
      <c r="G46" s="22">
        <f t="shared" si="9"/>
        <v>87.799227799227793</v>
      </c>
      <c r="H46" s="22">
        <f t="shared" si="9"/>
        <v>83.52849336455894</v>
      </c>
      <c r="I46" s="22">
        <f t="shared" si="9"/>
        <v>100.40032025620495</v>
      </c>
      <c r="J46" s="22">
        <f t="shared" si="9"/>
        <v>76.440129449838196</v>
      </c>
      <c r="K46" s="22">
        <f t="shared" si="9"/>
        <v>52.988614800759017</v>
      </c>
      <c r="L46" s="22">
        <f t="shared" si="9"/>
        <v>50.815217391304344</v>
      </c>
      <c r="M46" s="22">
        <f>M45/M44*100</f>
        <v>64.305029745808554</v>
      </c>
      <c r="N46" s="23">
        <f>N45/N44*100</f>
        <v>82.488479262672811</v>
      </c>
      <c r="O46" s="28" t="s">
        <v>16</v>
      </c>
      <c r="P46" s="91"/>
    </row>
  </sheetData>
  <mergeCells count="14">
    <mergeCell ref="O25:O26"/>
    <mergeCell ref="N25:N26"/>
    <mergeCell ref="N2:N3"/>
    <mergeCell ref="P17:P19"/>
    <mergeCell ref="P21:P23"/>
    <mergeCell ref="P9:P11"/>
    <mergeCell ref="P13:P15"/>
    <mergeCell ref="P5:P7"/>
    <mergeCell ref="O2:O3"/>
    <mergeCell ref="P28:P30"/>
    <mergeCell ref="P32:P34"/>
    <mergeCell ref="P36:P38"/>
    <mergeCell ref="P40:P42"/>
    <mergeCell ref="P44:P46"/>
  </mergeCells>
  <pageMargins left="0.25" right="0.25" top="0.75" bottom="0.75" header="0.3" footer="0.3"/>
  <pageSetup paperSize="8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jan_ dec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Lukic</dc:creator>
  <cp:lastModifiedBy>Gordana Bjelobrk</cp:lastModifiedBy>
  <cp:lastPrinted>2022-09-22T05:48:26Z</cp:lastPrinted>
  <dcterms:created xsi:type="dcterms:W3CDTF">2022-02-24T07:54:42Z</dcterms:created>
  <dcterms:modified xsi:type="dcterms:W3CDTF">2023-01-25T09:02:47Z</dcterms:modified>
</cp:coreProperties>
</file>